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105" windowWidth="21420" windowHeight="7845" activeTab="0"/>
  </bookViews>
  <sheets>
    <sheet name="ResponseData" sheetId="1" r:id="rId1"/>
    <sheet name="Ranking" sheetId="2" r:id="rId2"/>
    <sheet name="SumByCategory" sheetId="3" r:id="rId3"/>
    <sheet name="BaseComp" sheetId="4" r:id="rId4"/>
    <sheet name="Sal+Bonus" sheetId="5" r:id="rId5"/>
    <sheet name="TotComp" sheetId="6" r:id="rId6"/>
    <sheet name="TotCompByType" sheetId="7" r:id="rId7"/>
    <sheet name="TotComp vs FTE" sheetId="8" r:id="rId8"/>
    <sheet name="Sal as % Exp" sheetId="9" r:id="rId9"/>
  </sheets>
  <definedNames/>
  <calcPr fullCalcOnLoad="1"/>
</workbook>
</file>

<file path=xl/sharedStrings.xml><?xml version="1.0" encoding="utf-8"?>
<sst xmlns="http://schemas.openxmlformats.org/spreadsheetml/2006/main" count="336" uniqueCount="177">
  <si>
    <t>SalarySvyID</t>
  </si>
  <si>
    <t>SessionID</t>
  </si>
  <si>
    <t>TotExp</t>
  </si>
  <si>
    <t>TotEmp</t>
  </si>
  <si>
    <t>BaseComp</t>
  </si>
  <si>
    <t>Bonus</t>
  </si>
  <si>
    <t>Benefits</t>
  </si>
  <si>
    <t>Category</t>
  </si>
  <si>
    <t>507886920</t>
  </si>
  <si>
    <t>507886923</t>
  </si>
  <si>
    <t>507886925</t>
  </si>
  <si>
    <t>569441446</t>
  </si>
  <si>
    <t>573306046</t>
  </si>
  <si>
    <t>573306052</t>
  </si>
  <si>
    <t>573306053</t>
  </si>
  <si>
    <t>573306060</t>
  </si>
  <si>
    <t>573306063</t>
  </si>
  <si>
    <t>573306067</t>
  </si>
  <si>
    <t>573306069</t>
  </si>
  <si>
    <t>573306071</t>
  </si>
  <si>
    <t>573306072</t>
  </si>
  <si>
    <t>573306078</t>
  </si>
  <si>
    <t>573306079</t>
  </si>
  <si>
    <t>573306081</t>
  </si>
  <si>
    <t>573306089</t>
  </si>
  <si>
    <t>573306090</t>
  </si>
  <si>
    <t>573306091</t>
  </si>
  <si>
    <t>573306093</t>
  </si>
  <si>
    <t>573306097</t>
  </si>
  <si>
    <t>573306101</t>
  </si>
  <si>
    <t>573306103</t>
  </si>
  <si>
    <t>573306113</t>
  </si>
  <si>
    <t>573306115</t>
  </si>
  <si>
    <t>573306121</t>
  </si>
  <si>
    <t>616682212</t>
  </si>
  <si>
    <t>616682215</t>
  </si>
  <si>
    <t>623402170</t>
  </si>
  <si>
    <t>623402188</t>
  </si>
  <si>
    <t>689165916</t>
  </si>
  <si>
    <t>798855580</t>
  </si>
  <si>
    <t>798855600</t>
  </si>
  <si>
    <t>88619440</t>
  </si>
  <si>
    <t>260200049</t>
  </si>
  <si>
    <t>260200050</t>
  </si>
  <si>
    <t>260200053</t>
  </si>
  <si>
    <t>260200054</t>
  </si>
  <si>
    <t>260200058</t>
  </si>
  <si>
    <t>260200064</t>
  </si>
  <si>
    <t>260200070</t>
  </si>
  <si>
    <t>260200081</t>
  </si>
  <si>
    <t>260200088</t>
  </si>
  <si>
    <t>260200092</t>
  </si>
  <si>
    <t>260200094</t>
  </si>
  <si>
    <t>260200107</t>
  </si>
  <si>
    <t>260200112</t>
  </si>
  <si>
    <t>399604411</t>
  </si>
  <si>
    <t>399604413</t>
  </si>
  <si>
    <t>423948924</t>
  </si>
  <si>
    <t>466976348</t>
  </si>
  <si>
    <t>575246536</t>
  </si>
  <si>
    <t>600887405</t>
  </si>
  <si>
    <t>666220403</t>
  </si>
  <si>
    <t>666220407</t>
  </si>
  <si>
    <t>666220414</t>
  </si>
  <si>
    <t>666220416</t>
  </si>
  <si>
    <t>734556421</t>
  </si>
  <si>
    <t>743988158</t>
  </si>
  <si>
    <t>743988162</t>
  </si>
  <si>
    <t>743988177</t>
  </si>
  <si>
    <t>743988183</t>
  </si>
  <si>
    <t>743988184</t>
  </si>
  <si>
    <t>743988185</t>
  </si>
  <si>
    <t>743988188</t>
  </si>
  <si>
    <t>743988190</t>
  </si>
  <si>
    <t>743988193</t>
  </si>
  <si>
    <t>743988205</t>
  </si>
  <si>
    <t>743988207</t>
  </si>
  <si>
    <t>743988211</t>
  </si>
  <si>
    <t>743988213</t>
  </si>
  <si>
    <t>743988234</t>
  </si>
  <si>
    <t>743988241</t>
  </si>
  <si>
    <t>743988250</t>
  </si>
  <si>
    <t>949747032</t>
  </si>
  <si>
    <t>949747049</t>
  </si>
  <si>
    <t>988200227</t>
  </si>
  <si>
    <t>988200234</t>
  </si>
  <si>
    <t>1024039949</t>
  </si>
  <si>
    <t>5583979</t>
  </si>
  <si>
    <t>381278338</t>
  </si>
  <si>
    <t>381278340</t>
  </si>
  <si>
    <t>749001441</t>
  </si>
  <si>
    <t>799167333</t>
  </si>
  <si>
    <t>822679012</t>
  </si>
  <si>
    <t>909587251</t>
  </si>
  <si>
    <t>909587254</t>
  </si>
  <si>
    <t>909587259</t>
  </si>
  <si>
    <t>909587275</t>
  </si>
  <si>
    <t>909587277</t>
  </si>
  <si>
    <t>909587286</t>
  </si>
  <si>
    <t>909587291</t>
  </si>
  <si>
    <t>966784866</t>
  </si>
  <si>
    <t>24820787</t>
  </si>
  <si>
    <t>24820790</t>
  </si>
  <si>
    <t>24820791</t>
  </si>
  <si>
    <t>24820792</t>
  </si>
  <si>
    <t>24820794</t>
  </si>
  <si>
    <t>24820795</t>
  </si>
  <si>
    <t>24820799</t>
  </si>
  <si>
    <t>24820801</t>
  </si>
  <si>
    <t>24820802</t>
  </si>
  <si>
    <t>24820805</t>
  </si>
  <si>
    <t>24820806</t>
  </si>
  <si>
    <t>24820811</t>
  </si>
  <si>
    <t>24820815</t>
  </si>
  <si>
    <t>24820821</t>
  </si>
  <si>
    <t>24820823</t>
  </si>
  <si>
    <t>24820826</t>
  </si>
  <si>
    <t>24820827</t>
  </si>
  <si>
    <t>24820833</t>
  </si>
  <si>
    <t>24820834</t>
  </si>
  <si>
    <t>24820837</t>
  </si>
  <si>
    <t>24820842</t>
  </si>
  <si>
    <t>24820844</t>
  </si>
  <si>
    <t>24820852</t>
  </si>
  <si>
    <t>24820855</t>
  </si>
  <si>
    <t>24820863</t>
  </si>
  <si>
    <t>24820868</t>
  </si>
  <si>
    <t>24820869</t>
  </si>
  <si>
    <t>24820874</t>
  </si>
  <si>
    <t>24820877</t>
  </si>
  <si>
    <t>24820883</t>
  </si>
  <si>
    <t>24820893</t>
  </si>
  <si>
    <t>24820900</t>
  </si>
  <si>
    <t>24820901</t>
  </si>
  <si>
    <t>24820908</t>
  </si>
  <si>
    <t>24820916</t>
  </si>
  <si>
    <t>24820924</t>
  </si>
  <si>
    <t>24820942</t>
  </si>
  <si>
    <t>471152684</t>
  </si>
  <si>
    <t>Salary + Bonus</t>
  </si>
  <si>
    <t>Total Comp</t>
  </si>
  <si>
    <t>Human Services</t>
  </si>
  <si>
    <t>Arts</t>
  </si>
  <si>
    <t>Education</t>
  </si>
  <si>
    <t>Prof Assoc</t>
  </si>
  <si>
    <t>Religious</t>
  </si>
  <si>
    <t>Advocacy</t>
  </si>
  <si>
    <t>Other</t>
  </si>
  <si>
    <t>Total Exp</t>
  </si>
  <si>
    <t>Percentile</t>
  </si>
  <si>
    <t>TotComp/TotExp</t>
  </si>
  <si>
    <t>TotExp/FTE</t>
  </si>
  <si>
    <t>Note:</t>
  </si>
  <si>
    <t>The Percentile is the percent of organizations that have less in Total Expenses and the percent that paid less in Total Compensation.</t>
  </si>
  <si>
    <t xml:space="preserve">If your Total Compensation percentile is larger than your Total Expenses percentile, then you rate higher in compensation than your organization does in size </t>
  </si>
  <si>
    <t>Rank</t>
  </si>
  <si>
    <t>The table on the left allows you to determine your percentile for both Total Expenses and Total Compensation.</t>
  </si>
  <si>
    <t>If you Total Compensation was 57,500 your percentile is 31.8%.  Your compensation was greater than 31.8% of the responding organizations.</t>
  </si>
  <si>
    <t>The amount of your compensation rated higher than your organization did in amount of total expenses.</t>
  </si>
  <si>
    <t>For example, if your Total Expenses were 300,000 your percentile is 25.8%.  Your expenses were greater than 25.8% of the responding organizations.</t>
  </si>
  <si>
    <t>542881520</t>
  </si>
  <si>
    <t>556062990</t>
  </si>
  <si>
    <t>556062994</t>
  </si>
  <si>
    <t>556063044</t>
  </si>
  <si>
    <t>556063046</t>
  </si>
  <si>
    <t>573970588</t>
  </si>
  <si>
    <t>573970589</t>
  </si>
  <si>
    <t>581876183</t>
  </si>
  <si>
    <t>581876195</t>
  </si>
  <si>
    <t>581876217</t>
  </si>
  <si>
    <t>Grand Total</t>
  </si>
  <si>
    <t>Prof/Trade Assoc</t>
  </si>
  <si>
    <t># Org</t>
  </si>
  <si>
    <t>Exp as % of Tot</t>
  </si>
  <si>
    <t>Cum % of Tot Exp</t>
  </si>
  <si>
    <t>Alabama Nonprofit Salary Survey</t>
  </si>
  <si>
    <t>Spring 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</si>
</sst>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/>
      <bottom/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right" vertical="center" wrapText="1"/>
      <protection/>
    </xf>
    <xf numFmtId="0" fontId="40" fillId="0" borderId="11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40" fillId="0" borderId="11" xfId="0" applyNumberFormat="1" applyFont="1" applyFill="1" applyBorder="1" applyAlignment="1" applyProtection="1">
      <alignment vertical="center" wrapText="1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3" fontId="40" fillId="0" borderId="11" xfId="0" applyNumberFormat="1" applyFont="1" applyFill="1" applyBorder="1" applyAlignment="1" applyProtection="1">
      <alignment vertical="center" wrapText="1"/>
      <protection/>
    </xf>
    <xf numFmtId="3" fontId="39" fillId="33" borderId="10" xfId="0" applyNumberFormat="1" applyFont="1" applyFill="1" applyBorder="1" applyAlignment="1" applyProtection="1">
      <alignment horizontal="center" vertical="center"/>
      <protection/>
    </xf>
    <xf numFmtId="3" fontId="40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164" fontId="39" fillId="33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3" fontId="40" fillId="0" borderId="11" xfId="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Alignment="1">
      <alignment/>
    </xf>
    <xf numFmtId="0" fontId="40" fillId="0" borderId="0" xfId="0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Border="1" applyAlignment="1" applyProtection="1">
      <alignment horizontal="right" vertical="center" wrapText="1"/>
      <protection/>
    </xf>
    <xf numFmtId="0" fontId="40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/>
    </xf>
    <xf numFmtId="0" fontId="40" fillId="0" borderId="11" xfId="0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/>
    </xf>
    <xf numFmtId="3" fontId="40" fillId="0" borderId="0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Border="1" applyAlignment="1">
      <alignment/>
    </xf>
    <xf numFmtId="3" fontId="4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9" fillId="33" borderId="10" xfId="0" applyFont="1" applyFill="1" applyBorder="1" applyAlignment="1" applyProtection="1">
      <alignment horizontal="right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65" fontId="39" fillId="33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>
      <alignment/>
    </xf>
    <xf numFmtId="3" fontId="40" fillId="0" borderId="10" xfId="0" applyNumberFormat="1" applyFont="1" applyFill="1" applyBorder="1" applyAlignment="1" applyProtection="1">
      <alignment vertical="center" wrapText="1"/>
      <protection/>
    </xf>
    <xf numFmtId="10" fontId="0" fillId="0" borderId="10" xfId="0" applyNumberFormat="1" applyBorder="1" applyAlignment="1">
      <alignment/>
    </xf>
    <xf numFmtId="3" fontId="40" fillId="0" borderId="10" xfId="0" applyNumberFormat="1" applyFont="1" applyFill="1" applyBorder="1" applyAlignment="1" applyProtection="1">
      <alignment vertical="center" wrapText="1"/>
      <protection/>
    </xf>
    <xf numFmtId="3" fontId="40" fillId="0" borderId="10" xfId="0" applyNumberFormat="1" applyFont="1" applyFill="1" applyBorder="1" applyAlignment="1" applyProtection="1">
      <alignment vertical="center" wrapText="1"/>
      <protection/>
    </xf>
    <xf numFmtId="3" fontId="40" fillId="0" borderId="10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Alignment="1">
      <alignment horizontal="left"/>
    </xf>
    <xf numFmtId="0" fontId="39" fillId="34" borderId="10" xfId="0" applyFont="1" applyFill="1" applyBorder="1" applyAlignment="1" applyProtection="1">
      <alignment horizontal="right" vertical="center"/>
      <protection/>
    </xf>
    <xf numFmtId="3" fontId="39" fillId="34" borderId="10" xfId="0" applyNumberFormat="1" applyFont="1" applyFill="1" applyBorder="1" applyAlignment="1" applyProtection="1">
      <alignment horizontal="center" vertical="center"/>
      <protection/>
    </xf>
    <xf numFmtId="164" fontId="39" fillId="34" borderId="10" xfId="0" applyNumberFormat="1" applyFont="1" applyFill="1" applyBorder="1" applyAlignment="1" applyProtection="1">
      <alignment horizontal="center" vertical="center"/>
      <protection/>
    </xf>
    <xf numFmtId="0" fontId="39" fillId="34" borderId="10" xfId="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right" vertical="center" wrapText="1"/>
      <protection/>
    </xf>
    <xf numFmtId="3" fontId="40" fillId="0" borderId="13" xfId="0" applyNumberFormat="1" applyFont="1" applyFill="1" applyBorder="1" applyAlignment="1" applyProtection="1">
      <alignment vertical="center" wrapText="1"/>
      <protection/>
    </xf>
    <xf numFmtId="0" fontId="40" fillId="0" borderId="13" xfId="0" applyNumberFormat="1" applyFont="1" applyFill="1" applyBorder="1" applyAlignment="1" applyProtection="1">
      <alignment vertical="center" wrapText="1"/>
      <protection/>
    </xf>
    <xf numFmtId="0" fontId="39" fillId="34" borderId="10" xfId="0" applyFont="1" applyFill="1" applyBorder="1" applyAlignment="1" applyProtection="1">
      <alignment horizontal="center" vertical="center"/>
      <protection/>
    </xf>
    <xf numFmtId="0" fontId="37" fillId="35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7"/>
          <c:w val="0.86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Ranking!$C$1</c:f>
              <c:strCache>
                <c:ptCount val="1"/>
                <c:pt idx="0">
                  <c:v>Total Exp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Ranking!$B$3:$B$134</c:f>
              <c:numCache/>
            </c:numRef>
          </c:cat>
          <c:val>
            <c:numRef>
              <c:f>Ranking!$C$2:$C$133</c:f>
              <c:numCache/>
            </c:numRef>
          </c:val>
          <c:smooth val="0"/>
        </c:ser>
        <c:marker val="1"/>
        <c:axId val="58792125"/>
        <c:axId val="59367078"/>
      </c:lineChart>
      <c:lineChart>
        <c:grouping val="standard"/>
        <c:varyColors val="0"/>
        <c:ser>
          <c:idx val="1"/>
          <c:order val="1"/>
          <c:tx>
            <c:strRef>
              <c:f>Ranking!$D$1</c:f>
              <c:strCache>
                <c:ptCount val="1"/>
                <c:pt idx="0">
                  <c:v>Total Comp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Ranking!$D$2:$D$133</c:f>
              <c:numCache/>
            </c:numRef>
          </c:val>
          <c:smooth val="0"/>
        </c:ser>
        <c:marker val="1"/>
        <c:axId val="64541655"/>
        <c:axId val="44003984"/>
      </c:lineChart>
      <c:catAx>
        <c:axId val="5879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Percentile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7078"/>
        <c:crosses val="autoZero"/>
        <c:auto val="1"/>
        <c:lblOffset val="100"/>
        <c:tickLblSkip val="10"/>
        <c:tickMarkSkip val="10"/>
        <c:noMultiLvlLbl val="0"/>
      </c:catAx>
      <c:valAx>
        <c:axId val="59367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Expenses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2125"/>
        <c:crossesAt val="1"/>
        <c:crossBetween val="between"/>
        <c:dispUnits/>
      </c:valAx>
      <c:catAx>
        <c:axId val="64541655"/>
        <c:scaling>
          <c:orientation val="minMax"/>
        </c:scaling>
        <c:axPos val="b"/>
        <c:delete val="1"/>
        <c:majorTickMark val="out"/>
        <c:minorTickMark val="none"/>
        <c:tickLblPos val="nextTo"/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Compensation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16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25"/>
          <c:y val="0.0785"/>
          <c:w val="0.1097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Distribution by Total Expenses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81"/>
          <c:w val="0.88425"/>
          <c:h val="0.8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Ranking!$F$2:$F$144</c:f>
              <c:numCache/>
            </c:numRef>
          </c:yVal>
          <c:smooth val="0"/>
        </c:ser>
        <c:axId val="60491537"/>
        <c:axId val="7552922"/>
      </c:scatterChart>
      <c:val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Number of Organizations 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2922"/>
        <c:crosses val="autoZero"/>
        <c:crossBetween val="midCat"/>
        <c:dispUnits/>
      </c:valAx>
      <c:valAx>
        <c:axId val="755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% of Total Expenses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15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25"/>
          <c:y val="0.51525"/>
          <c:w val="0.06175"/>
          <c:h val="0.0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Ranked Total Expenses and Ranked Total Compensation</a:t>
            </a:r>
          </a:p>
        </c:rich>
      </c:tx>
      <c:layout>
        <c:manualLayout>
          <c:xMode val="factor"/>
          <c:yMode val="factor"/>
          <c:x val="0.028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1875"/>
          <c:w val="0.9437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forward val="2"/>
            <c:dispEq val="0"/>
            <c:dispRSqr val="0"/>
          </c:trendline>
          <c:xVal>
            <c:numRef>
              <c:f>Ranking!$C$2:$C$139</c:f>
              <c:numCache/>
            </c:numRef>
          </c:xVal>
          <c:yVal>
            <c:numRef>
              <c:f>Ranking!$D$2:$D$139</c:f>
              <c:numCache/>
            </c:numRef>
          </c:yVal>
          <c:smooth val="0"/>
        </c:ser>
        <c:axId val="867435"/>
        <c:axId val="7806916"/>
      </c:scatterChart>
      <c:valAx>
        <c:axId val="86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Expenses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6916"/>
        <c:crosses val="autoZero"/>
        <c:crossBetween val="midCat"/>
        <c:dispUnits/>
      </c:valAx>
      <c:valAx>
        <c:axId val="7806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Compensation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4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Base Compensation vs. Total Expenses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1425"/>
          <c:w val="0.9585"/>
          <c:h val="0.7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ResponseData!$C$4:$C$146</c:f>
              <c:numCache>
                <c:ptCount val="143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  <c:pt idx="14">
                  <c:v>782000</c:v>
                </c:pt>
                <c:pt idx="15">
                  <c:v>302063</c:v>
                </c:pt>
                <c:pt idx="16">
                  <c:v>105000</c:v>
                </c:pt>
                <c:pt idx="17">
                  <c:v>1200000</c:v>
                </c:pt>
                <c:pt idx="18">
                  <c:v>356000</c:v>
                </c:pt>
                <c:pt idx="19">
                  <c:v>600000</c:v>
                </c:pt>
                <c:pt idx="20">
                  <c:v>1200000</c:v>
                </c:pt>
                <c:pt idx="21">
                  <c:v>1600000</c:v>
                </c:pt>
                <c:pt idx="22">
                  <c:v>2200000</c:v>
                </c:pt>
                <c:pt idx="23">
                  <c:v>540000</c:v>
                </c:pt>
                <c:pt idx="24">
                  <c:v>300000</c:v>
                </c:pt>
                <c:pt idx="25">
                  <c:v>50000</c:v>
                </c:pt>
                <c:pt idx="26">
                  <c:v>200000</c:v>
                </c:pt>
                <c:pt idx="27">
                  <c:v>280000</c:v>
                </c:pt>
                <c:pt idx="28">
                  <c:v>1400000</c:v>
                </c:pt>
                <c:pt idx="29">
                  <c:v>175000</c:v>
                </c:pt>
                <c:pt idx="30">
                  <c:v>221000</c:v>
                </c:pt>
                <c:pt idx="31">
                  <c:v>108111</c:v>
                </c:pt>
                <c:pt idx="32">
                  <c:v>382629</c:v>
                </c:pt>
                <c:pt idx="33">
                  <c:v>194500</c:v>
                </c:pt>
                <c:pt idx="34">
                  <c:v>1639959</c:v>
                </c:pt>
                <c:pt idx="35">
                  <c:v>1300000</c:v>
                </c:pt>
                <c:pt idx="36">
                  <c:v>250000</c:v>
                </c:pt>
                <c:pt idx="37">
                  <c:v>2000000</c:v>
                </c:pt>
                <c:pt idx="38">
                  <c:v>1320490</c:v>
                </c:pt>
                <c:pt idx="39">
                  <c:v>1461000</c:v>
                </c:pt>
                <c:pt idx="40">
                  <c:v>129486</c:v>
                </c:pt>
                <c:pt idx="41">
                  <c:v>293337</c:v>
                </c:pt>
                <c:pt idx="42">
                  <c:v>125000</c:v>
                </c:pt>
                <c:pt idx="43">
                  <c:v>1070390</c:v>
                </c:pt>
                <c:pt idx="44">
                  <c:v>194394</c:v>
                </c:pt>
                <c:pt idx="45">
                  <c:v>150000</c:v>
                </c:pt>
                <c:pt idx="46">
                  <c:v>700000</c:v>
                </c:pt>
                <c:pt idx="47">
                  <c:v>134200</c:v>
                </c:pt>
                <c:pt idx="48">
                  <c:v>2015260</c:v>
                </c:pt>
                <c:pt idx="49">
                  <c:v>342000</c:v>
                </c:pt>
                <c:pt idx="50">
                  <c:v>1584711</c:v>
                </c:pt>
                <c:pt idx="51">
                  <c:v>75000</c:v>
                </c:pt>
                <c:pt idx="52">
                  <c:v>157000</c:v>
                </c:pt>
                <c:pt idx="53">
                  <c:v>526000</c:v>
                </c:pt>
                <c:pt idx="54">
                  <c:v>1108900</c:v>
                </c:pt>
                <c:pt idx="55">
                  <c:v>6800000</c:v>
                </c:pt>
                <c:pt idx="56">
                  <c:v>345000</c:v>
                </c:pt>
                <c:pt idx="57">
                  <c:v>633041</c:v>
                </c:pt>
                <c:pt idx="58">
                  <c:v>450000</c:v>
                </c:pt>
                <c:pt idx="59">
                  <c:v>1497591</c:v>
                </c:pt>
                <c:pt idx="60">
                  <c:v>14000000</c:v>
                </c:pt>
                <c:pt idx="61">
                  <c:v>150000</c:v>
                </c:pt>
                <c:pt idx="62">
                  <c:v>632488</c:v>
                </c:pt>
                <c:pt idx="63">
                  <c:v>1280000</c:v>
                </c:pt>
                <c:pt idx="64">
                  <c:v>1300000</c:v>
                </c:pt>
                <c:pt idx="65">
                  <c:v>3000000</c:v>
                </c:pt>
                <c:pt idx="66">
                  <c:v>1219000</c:v>
                </c:pt>
                <c:pt idx="67">
                  <c:v>381762</c:v>
                </c:pt>
                <c:pt idx="68">
                  <c:v>1208500</c:v>
                </c:pt>
                <c:pt idx="69">
                  <c:v>498000</c:v>
                </c:pt>
                <c:pt idx="70">
                  <c:v>740794</c:v>
                </c:pt>
                <c:pt idx="71">
                  <c:v>19189284</c:v>
                </c:pt>
                <c:pt idx="72">
                  <c:v>500000</c:v>
                </c:pt>
                <c:pt idx="73">
                  <c:v>1550000</c:v>
                </c:pt>
                <c:pt idx="74">
                  <c:v>1037502</c:v>
                </c:pt>
                <c:pt idx="75">
                  <c:v>1500000</c:v>
                </c:pt>
                <c:pt idx="76">
                  <c:v>1500000</c:v>
                </c:pt>
                <c:pt idx="77">
                  <c:v>9000000</c:v>
                </c:pt>
                <c:pt idx="78">
                  <c:v>900000</c:v>
                </c:pt>
                <c:pt idx="79">
                  <c:v>1040091.01</c:v>
                </c:pt>
                <c:pt idx="80">
                  <c:v>2300000</c:v>
                </c:pt>
                <c:pt idx="81">
                  <c:v>282863</c:v>
                </c:pt>
                <c:pt idx="82">
                  <c:v>2015084</c:v>
                </c:pt>
                <c:pt idx="83">
                  <c:v>919527</c:v>
                </c:pt>
                <c:pt idx="84">
                  <c:v>2300000</c:v>
                </c:pt>
                <c:pt idx="85">
                  <c:v>8300000</c:v>
                </c:pt>
                <c:pt idx="86">
                  <c:v>260000</c:v>
                </c:pt>
                <c:pt idx="87">
                  <c:v>2000000</c:v>
                </c:pt>
                <c:pt idx="88">
                  <c:v>3500000</c:v>
                </c:pt>
                <c:pt idx="89">
                  <c:v>1076000</c:v>
                </c:pt>
                <c:pt idx="90">
                  <c:v>289000</c:v>
                </c:pt>
                <c:pt idx="91">
                  <c:v>1300000</c:v>
                </c:pt>
                <c:pt idx="92">
                  <c:v>6819369</c:v>
                </c:pt>
                <c:pt idx="93">
                  <c:v>9100000</c:v>
                </c:pt>
                <c:pt idx="94">
                  <c:v>1349000</c:v>
                </c:pt>
                <c:pt idx="95">
                  <c:v>5700000</c:v>
                </c:pt>
                <c:pt idx="96">
                  <c:v>22600000</c:v>
                </c:pt>
                <c:pt idx="97">
                  <c:v>185000</c:v>
                </c:pt>
                <c:pt idx="98">
                  <c:v>380000</c:v>
                </c:pt>
                <c:pt idx="99">
                  <c:v>156000</c:v>
                </c:pt>
                <c:pt idx="100">
                  <c:v>900000</c:v>
                </c:pt>
                <c:pt idx="101">
                  <c:v>1167387</c:v>
                </c:pt>
                <c:pt idx="102">
                  <c:v>80000</c:v>
                </c:pt>
                <c:pt idx="103">
                  <c:v>310000</c:v>
                </c:pt>
                <c:pt idx="104">
                  <c:v>81000</c:v>
                </c:pt>
                <c:pt idx="105">
                  <c:v>240000</c:v>
                </c:pt>
                <c:pt idx="106">
                  <c:v>611500</c:v>
                </c:pt>
                <c:pt idx="107">
                  <c:v>150000</c:v>
                </c:pt>
                <c:pt idx="108">
                  <c:v>550000</c:v>
                </c:pt>
                <c:pt idx="109">
                  <c:v>514384</c:v>
                </c:pt>
                <c:pt idx="110">
                  <c:v>750000</c:v>
                </c:pt>
                <c:pt idx="111">
                  <c:v>1500000</c:v>
                </c:pt>
                <c:pt idx="112">
                  <c:v>324475</c:v>
                </c:pt>
                <c:pt idx="113">
                  <c:v>650000</c:v>
                </c:pt>
                <c:pt idx="114">
                  <c:v>650000</c:v>
                </c:pt>
                <c:pt idx="115">
                  <c:v>997000</c:v>
                </c:pt>
                <c:pt idx="116">
                  <c:v>785000</c:v>
                </c:pt>
                <c:pt idx="117">
                  <c:v>72000</c:v>
                </c:pt>
                <c:pt idx="118">
                  <c:v>440000</c:v>
                </c:pt>
                <c:pt idx="119">
                  <c:v>321000</c:v>
                </c:pt>
                <c:pt idx="120">
                  <c:v>4300000</c:v>
                </c:pt>
                <c:pt idx="121">
                  <c:v>900000</c:v>
                </c:pt>
                <c:pt idx="122">
                  <c:v>1400000</c:v>
                </c:pt>
                <c:pt idx="123">
                  <c:v>11000000</c:v>
                </c:pt>
                <c:pt idx="124">
                  <c:v>393140</c:v>
                </c:pt>
                <c:pt idx="125">
                  <c:v>435000</c:v>
                </c:pt>
                <c:pt idx="126">
                  <c:v>370000</c:v>
                </c:pt>
                <c:pt idx="127">
                  <c:v>1200000</c:v>
                </c:pt>
                <c:pt idx="128">
                  <c:v>4944536</c:v>
                </c:pt>
                <c:pt idx="129">
                  <c:v>445000</c:v>
                </c:pt>
                <c:pt idx="130">
                  <c:v>2964597</c:v>
                </c:pt>
                <c:pt idx="131">
                  <c:v>220000</c:v>
                </c:pt>
                <c:pt idx="132">
                  <c:v>301325</c:v>
                </c:pt>
                <c:pt idx="133">
                  <c:v>308352</c:v>
                </c:pt>
                <c:pt idx="134">
                  <c:v>582000</c:v>
                </c:pt>
                <c:pt idx="135">
                  <c:v>1200000</c:v>
                </c:pt>
                <c:pt idx="136">
                  <c:v>14000000</c:v>
                </c:pt>
                <c:pt idx="137">
                  <c:v>3000000</c:v>
                </c:pt>
                <c:pt idx="138">
                  <c:v>5000000</c:v>
                </c:pt>
                <c:pt idx="139">
                  <c:v>350000</c:v>
                </c:pt>
                <c:pt idx="140">
                  <c:v>6000000</c:v>
                </c:pt>
                <c:pt idx="141">
                  <c:v>1500000</c:v>
                </c:pt>
                <c:pt idx="142">
                  <c:v>450000</c:v>
                </c:pt>
              </c:numCache>
            </c:numRef>
          </c:xVal>
          <c:yVal>
            <c:numRef>
              <c:f>ResponseData!$E$4:$E$146</c:f>
              <c:numCache>
                <c:ptCount val="143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49000</c:v>
                </c:pt>
                <c:pt idx="5">
                  <c:v>67928</c:v>
                </c:pt>
                <c:pt idx="6">
                  <c:v>77000</c:v>
                </c:pt>
                <c:pt idx="7">
                  <c:v>77000</c:v>
                </c:pt>
                <c:pt idx="8">
                  <c:v>60000</c:v>
                </c:pt>
                <c:pt idx="9">
                  <c:v>85000</c:v>
                </c:pt>
                <c:pt idx="10">
                  <c:v>55000</c:v>
                </c:pt>
                <c:pt idx="11">
                  <c:v>41000</c:v>
                </c:pt>
                <c:pt idx="12">
                  <c:v>40000</c:v>
                </c:pt>
                <c:pt idx="13">
                  <c:v>52000</c:v>
                </c:pt>
                <c:pt idx="14">
                  <c:v>54300</c:v>
                </c:pt>
                <c:pt idx="15">
                  <c:v>30000</c:v>
                </c:pt>
                <c:pt idx="16">
                  <c:v>34000</c:v>
                </c:pt>
                <c:pt idx="17">
                  <c:v>65000</c:v>
                </c:pt>
                <c:pt idx="18">
                  <c:v>52000</c:v>
                </c:pt>
                <c:pt idx="19">
                  <c:v>87000</c:v>
                </c:pt>
                <c:pt idx="20">
                  <c:v>115000</c:v>
                </c:pt>
                <c:pt idx="21">
                  <c:v>86000</c:v>
                </c:pt>
                <c:pt idx="22">
                  <c:v>136000</c:v>
                </c:pt>
                <c:pt idx="23">
                  <c:v>50000</c:v>
                </c:pt>
                <c:pt idx="24">
                  <c:v>50000</c:v>
                </c:pt>
                <c:pt idx="25">
                  <c:v>65000</c:v>
                </c:pt>
                <c:pt idx="26">
                  <c:v>15000</c:v>
                </c:pt>
                <c:pt idx="27">
                  <c:v>36600</c:v>
                </c:pt>
                <c:pt idx="28">
                  <c:v>63000</c:v>
                </c:pt>
                <c:pt idx="29">
                  <c:v>45000</c:v>
                </c:pt>
                <c:pt idx="30">
                  <c:v>75000</c:v>
                </c:pt>
                <c:pt idx="31">
                  <c:v>85000</c:v>
                </c:pt>
                <c:pt idx="32">
                  <c:v>55000</c:v>
                </c:pt>
                <c:pt idx="33">
                  <c:v>46000</c:v>
                </c:pt>
                <c:pt idx="34">
                  <c:v>67660</c:v>
                </c:pt>
                <c:pt idx="35">
                  <c:v>90000</c:v>
                </c:pt>
                <c:pt idx="36">
                  <c:v>61750</c:v>
                </c:pt>
                <c:pt idx="37">
                  <c:v>65000</c:v>
                </c:pt>
                <c:pt idx="38">
                  <c:v>99000</c:v>
                </c:pt>
                <c:pt idx="39">
                  <c:v>85850</c:v>
                </c:pt>
                <c:pt idx="40">
                  <c:v>30000</c:v>
                </c:pt>
                <c:pt idx="41">
                  <c:v>38000</c:v>
                </c:pt>
                <c:pt idx="42">
                  <c:v>31200</c:v>
                </c:pt>
                <c:pt idx="43">
                  <c:v>65000</c:v>
                </c:pt>
                <c:pt idx="44">
                  <c:v>37440</c:v>
                </c:pt>
                <c:pt idx="45">
                  <c:v>70000</c:v>
                </c:pt>
                <c:pt idx="46">
                  <c:v>41600</c:v>
                </c:pt>
                <c:pt idx="47">
                  <c:v>30000</c:v>
                </c:pt>
                <c:pt idx="48">
                  <c:v>61980</c:v>
                </c:pt>
                <c:pt idx="49">
                  <c:v>57210</c:v>
                </c:pt>
                <c:pt idx="50">
                  <c:v>63500</c:v>
                </c:pt>
                <c:pt idx="51">
                  <c:v>20000</c:v>
                </c:pt>
                <c:pt idx="52">
                  <c:v>43000</c:v>
                </c:pt>
                <c:pt idx="53">
                  <c:v>63500</c:v>
                </c:pt>
                <c:pt idx="54">
                  <c:v>80000</c:v>
                </c:pt>
                <c:pt idx="55">
                  <c:v>96000</c:v>
                </c:pt>
                <c:pt idx="56">
                  <c:v>32000</c:v>
                </c:pt>
                <c:pt idx="57">
                  <c:v>48234</c:v>
                </c:pt>
                <c:pt idx="58">
                  <c:v>73500</c:v>
                </c:pt>
                <c:pt idx="59">
                  <c:v>52000</c:v>
                </c:pt>
                <c:pt idx="60">
                  <c:v>200000</c:v>
                </c:pt>
                <c:pt idx="61">
                  <c:v>42900</c:v>
                </c:pt>
                <c:pt idx="62">
                  <c:v>75000</c:v>
                </c:pt>
                <c:pt idx="63">
                  <c:v>95000</c:v>
                </c:pt>
                <c:pt idx="64">
                  <c:v>150000</c:v>
                </c:pt>
                <c:pt idx="65">
                  <c:v>77000</c:v>
                </c:pt>
                <c:pt idx="66">
                  <c:v>65000</c:v>
                </c:pt>
                <c:pt idx="67">
                  <c:v>62500</c:v>
                </c:pt>
                <c:pt idx="68">
                  <c:v>85000</c:v>
                </c:pt>
                <c:pt idx="69">
                  <c:v>70000</c:v>
                </c:pt>
                <c:pt idx="70">
                  <c:v>50533</c:v>
                </c:pt>
                <c:pt idx="71">
                  <c:v>153000</c:v>
                </c:pt>
                <c:pt idx="72">
                  <c:v>51000</c:v>
                </c:pt>
                <c:pt idx="73">
                  <c:v>60000</c:v>
                </c:pt>
                <c:pt idx="74">
                  <c:v>76444</c:v>
                </c:pt>
                <c:pt idx="75">
                  <c:v>47500</c:v>
                </c:pt>
                <c:pt idx="76">
                  <c:v>77000</c:v>
                </c:pt>
                <c:pt idx="77">
                  <c:v>76500</c:v>
                </c:pt>
                <c:pt idx="78">
                  <c:v>70000</c:v>
                </c:pt>
                <c:pt idx="79">
                  <c:v>49500</c:v>
                </c:pt>
                <c:pt idx="80">
                  <c:v>84420</c:v>
                </c:pt>
                <c:pt idx="81">
                  <c:v>62845</c:v>
                </c:pt>
                <c:pt idx="82">
                  <c:v>90000</c:v>
                </c:pt>
                <c:pt idx="83">
                  <c:v>72000</c:v>
                </c:pt>
                <c:pt idx="84">
                  <c:v>98000</c:v>
                </c:pt>
                <c:pt idx="85">
                  <c:v>119000</c:v>
                </c:pt>
                <c:pt idx="86">
                  <c:v>70000</c:v>
                </c:pt>
                <c:pt idx="87">
                  <c:v>119000</c:v>
                </c:pt>
                <c:pt idx="88">
                  <c:v>70000</c:v>
                </c:pt>
                <c:pt idx="89">
                  <c:v>69000</c:v>
                </c:pt>
                <c:pt idx="90">
                  <c:v>104500</c:v>
                </c:pt>
                <c:pt idx="91">
                  <c:v>77000</c:v>
                </c:pt>
                <c:pt idx="92">
                  <c:v>127846</c:v>
                </c:pt>
                <c:pt idx="93">
                  <c:v>140000</c:v>
                </c:pt>
                <c:pt idx="94">
                  <c:v>106000</c:v>
                </c:pt>
                <c:pt idx="95">
                  <c:v>115000</c:v>
                </c:pt>
                <c:pt idx="96">
                  <c:v>210000</c:v>
                </c:pt>
                <c:pt idx="97">
                  <c:v>45000</c:v>
                </c:pt>
                <c:pt idx="98">
                  <c:v>37000</c:v>
                </c:pt>
                <c:pt idx="99">
                  <c:v>30420</c:v>
                </c:pt>
                <c:pt idx="100">
                  <c:v>93000</c:v>
                </c:pt>
                <c:pt idx="101">
                  <c:v>60000</c:v>
                </c:pt>
                <c:pt idx="102">
                  <c:v>30000</c:v>
                </c:pt>
                <c:pt idx="103">
                  <c:v>60000</c:v>
                </c:pt>
                <c:pt idx="104">
                  <c:v>18000</c:v>
                </c:pt>
                <c:pt idx="105">
                  <c:v>60000</c:v>
                </c:pt>
                <c:pt idx="106">
                  <c:v>76480</c:v>
                </c:pt>
                <c:pt idx="107">
                  <c:v>46000</c:v>
                </c:pt>
                <c:pt idx="108">
                  <c:v>82000</c:v>
                </c:pt>
                <c:pt idx="109">
                  <c:v>50000</c:v>
                </c:pt>
                <c:pt idx="110">
                  <c:v>67000</c:v>
                </c:pt>
                <c:pt idx="111">
                  <c:v>85000</c:v>
                </c:pt>
                <c:pt idx="112">
                  <c:v>44000</c:v>
                </c:pt>
                <c:pt idx="113">
                  <c:v>37000</c:v>
                </c:pt>
                <c:pt idx="114">
                  <c:v>37000</c:v>
                </c:pt>
                <c:pt idx="115">
                  <c:v>93000</c:v>
                </c:pt>
                <c:pt idx="116">
                  <c:v>69945</c:v>
                </c:pt>
                <c:pt idx="117">
                  <c:v>38000</c:v>
                </c:pt>
                <c:pt idx="118">
                  <c:v>87000</c:v>
                </c:pt>
                <c:pt idx="119">
                  <c:v>40000</c:v>
                </c:pt>
                <c:pt idx="120">
                  <c:v>85000</c:v>
                </c:pt>
                <c:pt idx="121">
                  <c:v>160000</c:v>
                </c:pt>
                <c:pt idx="122">
                  <c:v>63000</c:v>
                </c:pt>
                <c:pt idx="123">
                  <c:v>110000</c:v>
                </c:pt>
                <c:pt idx="124">
                  <c:v>47250</c:v>
                </c:pt>
                <c:pt idx="125">
                  <c:v>110000</c:v>
                </c:pt>
                <c:pt idx="126">
                  <c:v>50000</c:v>
                </c:pt>
                <c:pt idx="127">
                  <c:v>100000</c:v>
                </c:pt>
                <c:pt idx="128">
                  <c:v>128000</c:v>
                </c:pt>
                <c:pt idx="129">
                  <c:v>110000</c:v>
                </c:pt>
                <c:pt idx="130">
                  <c:v>113260</c:v>
                </c:pt>
                <c:pt idx="131">
                  <c:v>62000</c:v>
                </c:pt>
                <c:pt idx="132">
                  <c:v>80000</c:v>
                </c:pt>
                <c:pt idx="133">
                  <c:v>82900</c:v>
                </c:pt>
                <c:pt idx="134">
                  <c:v>93000</c:v>
                </c:pt>
                <c:pt idx="135">
                  <c:v>150000</c:v>
                </c:pt>
                <c:pt idx="136">
                  <c:v>105000</c:v>
                </c:pt>
                <c:pt idx="137">
                  <c:v>70000</c:v>
                </c:pt>
                <c:pt idx="138">
                  <c:v>98000</c:v>
                </c:pt>
                <c:pt idx="139">
                  <c:v>66660</c:v>
                </c:pt>
                <c:pt idx="140">
                  <c:v>87000</c:v>
                </c:pt>
                <c:pt idx="141">
                  <c:v>60000</c:v>
                </c:pt>
                <c:pt idx="142">
                  <c:v>82000</c:v>
                </c:pt>
              </c:numCache>
            </c:numRef>
          </c:yVal>
          <c:smooth val="0"/>
        </c:ser>
        <c:axId val="3153381"/>
        <c:axId val="28380430"/>
      </c:scatterChart>
      <c:valAx>
        <c:axId val="315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Expenses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0430"/>
        <c:crosses val="autoZero"/>
        <c:crossBetween val="midCat"/>
        <c:dispUnits/>
      </c:valAx>
      <c:valAx>
        <c:axId val="2838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Base Compensation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3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Salary + Bonus vs. Total Expenses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6775"/>
          <c:w val="0.976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ResponseData!$C$4:$C$146</c:f>
              <c:numCache>
                <c:ptCount val="143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  <c:pt idx="14">
                  <c:v>782000</c:v>
                </c:pt>
                <c:pt idx="15">
                  <c:v>302063</c:v>
                </c:pt>
                <c:pt idx="16">
                  <c:v>105000</c:v>
                </c:pt>
                <c:pt idx="17">
                  <c:v>1200000</c:v>
                </c:pt>
                <c:pt idx="18">
                  <c:v>356000</c:v>
                </c:pt>
                <c:pt idx="19">
                  <c:v>600000</c:v>
                </c:pt>
                <c:pt idx="20">
                  <c:v>1200000</c:v>
                </c:pt>
                <c:pt idx="21">
                  <c:v>1600000</c:v>
                </c:pt>
                <c:pt idx="22">
                  <c:v>2200000</c:v>
                </c:pt>
                <c:pt idx="23">
                  <c:v>540000</c:v>
                </c:pt>
                <c:pt idx="24">
                  <c:v>300000</c:v>
                </c:pt>
                <c:pt idx="25">
                  <c:v>50000</c:v>
                </c:pt>
                <c:pt idx="26">
                  <c:v>200000</c:v>
                </c:pt>
                <c:pt idx="27">
                  <c:v>280000</c:v>
                </c:pt>
                <c:pt idx="28">
                  <c:v>1400000</c:v>
                </c:pt>
                <c:pt idx="29">
                  <c:v>175000</c:v>
                </c:pt>
                <c:pt idx="30">
                  <c:v>221000</c:v>
                </c:pt>
                <c:pt idx="31">
                  <c:v>108111</c:v>
                </c:pt>
                <c:pt idx="32">
                  <c:v>382629</c:v>
                </c:pt>
                <c:pt idx="33">
                  <c:v>194500</c:v>
                </c:pt>
                <c:pt idx="34">
                  <c:v>1639959</c:v>
                </c:pt>
                <c:pt idx="35">
                  <c:v>1300000</c:v>
                </c:pt>
                <c:pt idx="36">
                  <c:v>250000</c:v>
                </c:pt>
                <c:pt idx="37">
                  <c:v>2000000</c:v>
                </c:pt>
                <c:pt idx="38">
                  <c:v>1320490</c:v>
                </c:pt>
                <c:pt idx="39">
                  <c:v>1461000</c:v>
                </c:pt>
                <c:pt idx="40">
                  <c:v>129486</c:v>
                </c:pt>
                <c:pt idx="41">
                  <c:v>293337</c:v>
                </c:pt>
                <c:pt idx="42">
                  <c:v>125000</c:v>
                </c:pt>
                <c:pt idx="43">
                  <c:v>1070390</c:v>
                </c:pt>
                <c:pt idx="44">
                  <c:v>194394</c:v>
                </c:pt>
                <c:pt idx="45">
                  <c:v>150000</c:v>
                </c:pt>
                <c:pt idx="46">
                  <c:v>700000</c:v>
                </c:pt>
                <c:pt idx="47">
                  <c:v>134200</c:v>
                </c:pt>
                <c:pt idx="48">
                  <c:v>2015260</c:v>
                </c:pt>
                <c:pt idx="49">
                  <c:v>342000</c:v>
                </c:pt>
                <c:pt idx="50">
                  <c:v>1584711</c:v>
                </c:pt>
                <c:pt idx="51">
                  <c:v>75000</c:v>
                </c:pt>
                <c:pt idx="52">
                  <c:v>157000</c:v>
                </c:pt>
                <c:pt idx="53">
                  <c:v>526000</c:v>
                </c:pt>
                <c:pt idx="54">
                  <c:v>1108900</c:v>
                </c:pt>
                <c:pt idx="55">
                  <c:v>6800000</c:v>
                </c:pt>
                <c:pt idx="56">
                  <c:v>345000</c:v>
                </c:pt>
                <c:pt idx="57">
                  <c:v>633041</c:v>
                </c:pt>
                <c:pt idx="58">
                  <c:v>450000</c:v>
                </c:pt>
                <c:pt idx="59">
                  <c:v>1497591</c:v>
                </c:pt>
                <c:pt idx="60">
                  <c:v>14000000</c:v>
                </c:pt>
                <c:pt idx="61">
                  <c:v>150000</c:v>
                </c:pt>
                <c:pt idx="62">
                  <c:v>632488</c:v>
                </c:pt>
                <c:pt idx="63">
                  <c:v>1280000</c:v>
                </c:pt>
                <c:pt idx="64">
                  <c:v>1300000</c:v>
                </c:pt>
                <c:pt idx="65">
                  <c:v>3000000</c:v>
                </c:pt>
                <c:pt idx="66">
                  <c:v>1219000</c:v>
                </c:pt>
                <c:pt idx="67">
                  <c:v>381762</c:v>
                </c:pt>
                <c:pt idx="68">
                  <c:v>1208500</c:v>
                </c:pt>
                <c:pt idx="69">
                  <c:v>498000</c:v>
                </c:pt>
                <c:pt idx="70">
                  <c:v>740794</c:v>
                </c:pt>
                <c:pt idx="71">
                  <c:v>19189284</c:v>
                </c:pt>
                <c:pt idx="72">
                  <c:v>500000</c:v>
                </c:pt>
                <c:pt idx="73">
                  <c:v>1550000</c:v>
                </c:pt>
                <c:pt idx="74">
                  <c:v>1037502</c:v>
                </c:pt>
                <c:pt idx="75">
                  <c:v>1500000</c:v>
                </c:pt>
                <c:pt idx="76">
                  <c:v>1500000</c:v>
                </c:pt>
                <c:pt idx="77">
                  <c:v>9000000</c:v>
                </c:pt>
                <c:pt idx="78">
                  <c:v>900000</c:v>
                </c:pt>
                <c:pt idx="79">
                  <c:v>1040091.01</c:v>
                </c:pt>
                <c:pt idx="80">
                  <c:v>2300000</c:v>
                </c:pt>
                <c:pt idx="81">
                  <c:v>282863</c:v>
                </c:pt>
                <c:pt idx="82">
                  <c:v>2015084</c:v>
                </c:pt>
                <c:pt idx="83">
                  <c:v>919527</c:v>
                </c:pt>
                <c:pt idx="84">
                  <c:v>2300000</c:v>
                </c:pt>
                <c:pt idx="85">
                  <c:v>8300000</c:v>
                </c:pt>
                <c:pt idx="86">
                  <c:v>260000</c:v>
                </c:pt>
                <c:pt idx="87">
                  <c:v>2000000</c:v>
                </c:pt>
                <c:pt idx="88">
                  <c:v>3500000</c:v>
                </c:pt>
                <c:pt idx="89">
                  <c:v>1076000</c:v>
                </c:pt>
                <c:pt idx="90">
                  <c:v>289000</c:v>
                </c:pt>
                <c:pt idx="91">
                  <c:v>1300000</c:v>
                </c:pt>
                <c:pt idx="92">
                  <c:v>6819369</c:v>
                </c:pt>
                <c:pt idx="93">
                  <c:v>9100000</c:v>
                </c:pt>
                <c:pt idx="94">
                  <c:v>1349000</c:v>
                </c:pt>
                <c:pt idx="95">
                  <c:v>5700000</c:v>
                </c:pt>
                <c:pt idx="96">
                  <c:v>22600000</c:v>
                </c:pt>
                <c:pt idx="97">
                  <c:v>185000</c:v>
                </c:pt>
                <c:pt idx="98">
                  <c:v>380000</c:v>
                </c:pt>
                <c:pt idx="99">
                  <c:v>156000</c:v>
                </c:pt>
                <c:pt idx="100">
                  <c:v>900000</c:v>
                </c:pt>
                <c:pt idx="101">
                  <c:v>1167387</c:v>
                </c:pt>
                <c:pt idx="102">
                  <c:v>80000</c:v>
                </c:pt>
                <c:pt idx="103">
                  <c:v>310000</c:v>
                </c:pt>
                <c:pt idx="104">
                  <c:v>81000</c:v>
                </c:pt>
                <c:pt idx="105">
                  <c:v>240000</c:v>
                </c:pt>
                <c:pt idx="106">
                  <c:v>611500</c:v>
                </c:pt>
                <c:pt idx="107">
                  <c:v>150000</c:v>
                </c:pt>
                <c:pt idx="108">
                  <c:v>550000</c:v>
                </c:pt>
                <c:pt idx="109">
                  <c:v>514384</c:v>
                </c:pt>
                <c:pt idx="110">
                  <c:v>750000</c:v>
                </c:pt>
                <c:pt idx="111">
                  <c:v>1500000</c:v>
                </c:pt>
                <c:pt idx="112">
                  <c:v>324475</c:v>
                </c:pt>
                <c:pt idx="113">
                  <c:v>650000</c:v>
                </c:pt>
                <c:pt idx="114">
                  <c:v>650000</c:v>
                </c:pt>
                <c:pt idx="115">
                  <c:v>997000</c:v>
                </c:pt>
                <c:pt idx="116">
                  <c:v>785000</c:v>
                </c:pt>
                <c:pt idx="117">
                  <c:v>72000</c:v>
                </c:pt>
                <c:pt idx="118">
                  <c:v>440000</c:v>
                </c:pt>
                <c:pt idx="119">
                  <c:v>321000</c:v>
                </c:pt>
                <c:pt idx="120">
                  <c:v>4300000</c:v>
                </c:pt>
                <c:pt idx="121">
                  <c:v>900000</c:v>
                </c:pt>
                <c:pt idx="122">
                  <c:v>1400000</c:v>
                </c:pt>
                <c:pt idx="123">
                  <c:v>11000000</c:v>
                </c:pt>
                <c:pt idx="124">
                  <c:v>393140</c:v>
                </c:pt>
                <c:pt idx="125">
                  <c:v>435000</c:v>
                </c:pt>
                <c:pt idx="126">
                  <c:v>370000</c:v>
                </c:pt>
                <c:pt idx="127">
                  <c:v>1200000</c:v>
                </c:pt>
                <c:pt idx="128">
                  <c:v>4944536</c:v>
                </c:pt>
                <c:pt idx="129">
                  <c:v>445000</c:v>
                </c:pt>
                <c:pt idx="130">
                  <c:v>2964597</c:v>
                </c:pt>
                <c:pt idx="131">
                  <c:v>220000</c:v>
                </c:pt>
                <c:pt idx="132">
                  <c:v>301325</c:v>
                </c:pt>
                <c:pt idx="133">
                  <c:v>308352</c:v>
                </c:pt>
                <c:pt idx="134">
                  <c:v>582000</c:v>
                </c:pt>
                <c:pt idx="135">
                  <c:v>1200000</c:v>
                </c:pt>
                <c:pt idx="136">
                  <c:v>14000000</c:v>
                </c:pt>
                <c:pt idx="137">
                  <c:v>3000000</c:v>
                </c:pt>
                <c:pt idx="138">
                  <c:v>5000000</c:v>
                </c:pt>
                <c:pt idx="139">
                  <c:v>350000</c:v>
                </c:pt>
                <c:pt idx="140">
                  <c:v>6000000</c:v>
                </c:pt>
                <c:pt idx="141">
                  <c:v>1500000</c:v>
                </c:pt>
                <c:pt idx="142">
                  <c:v>450000</c:v>
                </c:pt>
              </c:numCache>
            </c:numRef>
          </c:xVal>
          <c:yVal>
            <c:numRef>
              <c:f>ResponseData!$H$4:$H$146</c:f>
              <c:numCache>
                <c:ptCount val="143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49100</c:v>
                </c:pt>
                <c:pt idx="5">
                  <c:v>67928</c:v>
                </c:pt>
                <c:pt idx="6">
                  <c:v>77000</c:v>
                </c:pt>
                <c:pt idx="7">
                  <c:v>77000</c:v>
                </c:pt>
                <c:pt idx="8">
                  <c:v>61000</c:v>
                </c:pt>
                <c:pt idx="9">
                  <c:v>85000</c:v>
                </c:pt>
                <c:pt idx="10">
                  <c:v>55000</c:v>
                </c:pt>
                <c:pt idx="11">
                  <c:v>41000</c:v>
                </c:pt>
                <c:pt idx="12">
                  <c:v>40000</c:v>
                </c:pt>
                <c:pt idx="13">
                  <c:v>57000</c:v>
                </c:pt>
                <c:pt idx="14">
                  <c:v>54300</c:v>
                </c:pt>
                <c:pt idx="15">
                  <c:v>34000</c:v>
                </c:pt>
                <c:pt idx="16">
                  <c:v>34000</c:v>
                </c:pt>
                <c:pt idx="17">
                  <c:v>65000</c:v>
                </c:pt>
                <c:pt idx="18">
                  <c:v>52000</c:v>
                </c:pt>
                <c:pt idx="19">
                  <c:v>87000</c:v>
                </c:pt>
                <c:pt idx="20">
                  <c:v>140000</c:v>
                </c:pt>
                <c:pt idx="21">
                  <c:v>86000</c:v>
                </c:pt>
                <c:pt idx="22">
                  <c:v>136000</c:v>
                </c:pt>
                <c:pt idx="23">
                  <c:v>50000</c:v>
                </c:pt>
                <c:pt idx="24">
                  <c:v>50000</c:v>
                </c:pt>
                <c:pt idx="25">
                  <c:v>65000</c:v>
                </c:pt>
                <c:pt idx="26">
                  <c:v>15000</c:v>
                </c:pt>
                <c:pt idx="27">
                  <c:v>36600</c:v>
                </c:pt>
                <c:pt idx="28">
                  <c:v>63500</c:v>
                </c:pt>
                <c:pt idx="29">
                  <c:v>47500</c:v>
                </c:pt>
                <c:pt idx="30">
                  <c:v>75000</c:v>
                </c:pt>
                <c:pt idx="31">
                  <c:v>85000</c:v>
                </c:pt>
                <c:pt idx="32">
                  <c:v>55000</c:v>
                </c:pt>
                <c:pt idx="33">
                  <c:v>46000</c:v>
                </c:pt>
                <c:pt idx="34">
                  <c:v>67660</c:v>
                </c:pt>
                <c:pt idx="35">
                  <c:v>90000</c:v>
                </c:pt>
                <c:pt idx="36">
                  <c:v>61750</c:v>
                </c:pt>
                <c:pt idx="37">
                  <c:v>65000</c:v>
                </c:pt>
                <c:pt idx="38">
                  <c:v>99000</c:v>
                </c:pt>
                <c:pt idx="39">
                  <c:v>85850</c:v>
                </c:pt>
                <c:pt idx="40">
                  <c:v>30000</c:v>
                </c:pt>
                <c:pt idx="41">
                  <c:v>38000</c:v>
                </c:pt>
                <c:pt idx="42">
                  <c:v>31200</c:v>
                </c:pt>
                <c:pt idx="43">
                  <c:v>65000</c:v>
                </c:pt>
                <c:pt idx="44">
                  <c:v>37440</c:v>
                </c:pt>
                <c:pt idx="45">
                  <c:v>70000</c:v>
                </c:pt>
                <c:pt idx="46">
                  <c:v>41600</c:v>
                </c:pt>
                <c:pt idx="47">
                  <c:v>30000</c:v>
                </c:pt>
                <c:pt idx="48">
                  <c:v>61980</c:v>
                </c:pt>
                <c:pt idx="49">
                  <c:v>57210.05</c:v>
                </c:pt>
                <c:pt idx="50">
                  <c:v>64000</c:v>
                </c:pt>
                <c:pt idx="51">
                  <c:v>21000</c:v>
                </c:pt>
                <c:pt idx="52">
                  <c:v>45000</c:v>
                </c:pt>
                <c:pt idx="53">
                  <c:v>65500</c:v>
                </c:pt>
                <c:pt idx="54">
                  <c:v>82400</c:v>
                </c:pt>
                <c:pt idx="55">
                  <c:v>108000</c:v>
                </c:pt>
                <c:pt idx="56">
                  <c:v>50000</c:v>
                </c:pt>
                <c:pt idx="57">
                  <c:v>48234</c:v>
                </c:pt>
                <c:pt idx="58">
                  <c:v>73500</c:v>
                </c:pt>
                <c:pt idx="59">
                  <c:v>55000</c:v>
                </c:pt>
                <c:pt idx="60">
                  <c:v>218000</c:v>
                </c:pt>
                <c:pt idx="61">
                  <c:v>42900</c:v>
                </c:pt>
                <c:pt idx="62">
                  <c:v>82500</c:v>
                </c:pt>
                <c:pt idx="63">
                  <c:v>95000</c:v>
                </c:pt>
                <c:pt idx="64">
                  <c:v>150000</c:v>
                </c:pt>
                <c:pt idx="65">
                  <c:v>77000</c:v>
                </c:pt>
                <c:pt idx="66">
                  <c:v>65000</c:v>
                </c:pt>
                <c:pt idx="67">
                  <c:v>62500</c:v>
                </c:pt>
                <c:pt idx="68">
                  <c:v>103300</c:v>
                </c:pt>
                <c:pt idx="69">
                  <c:v>70000</c:v>
                </c:pt>
                <c:pt idx="70">
                  <c:v>50533</c:v>
                </c:pt>
                <c:pt idx="71">
                  <c:v>153000</c:v>
                </c:pt>
                <c:pt idx="72">
                  <c:v>51200</c:v>
                </c:pt>
                <c:pt idx="73">
                  <c:v>60000</c:v>
                </c:pt>
                <c:pt idx="74">
                  <c:v>76444</c:v>
                </c:pt>
                <c:pt idx="75">
                  <c:v>47500</c:v>
                </c:pt>
                <c:pt idx="76">
                  <c:v>77500</c:v>
                </c:pt>
                <c:pt idx="77">
                  <c:v>76500</c:v>
                </c:pt>
                <c:pt idx="78">
                  <c:v>70500</c:v>
                </c:pt>
                <c:pt idx="79">
                  <c:v>49500</c:v>
                </c:pt>
                <c:pt idx="80">
                  <c:v>84420</c:v>
                </c:pt>
                <c:pt idx="81">
                  <c:v>63845</c:v>
                </c:pt>
                <c:pt idx="82">
                  <c:v>90000</c:v>
                </c:pt>
                <c:pt idx="83">
                  <c:v>86000</c:v>
                </c:pt>
                <c:pt idx="84">
                  <c:v>98000</c:v>
                </c:pt>
                <c:pt idx="85">
                  <c:v>121380</c:v>
                </c:pt>
                <c:pt idx="86">
                  <c:v>75000</c:v>
                </c:pt>
                <c:pt idx="87">
                  <c:v>119000</c:v>
                </c:pt>
                <c:pt idx="88">
                  <c:v>70000</c:v>
                </c:pt>
                <c:pt idx="89">
                  <c:v>69000</c:v>
                </c:pt>
                <c:pt idx="90">
                  <c:v>104500</c:v>
                </c:pt>
                <c:pt idx="91">
                  <c:v>83500</c:v>
                </c:pt>
                <c:pt idx="92">
                  <c:v>127846</c:v>
                </c:pt>
                <c:pt idx="93">
                  <c:v>147000</c:v>
                </c:pt>
                <c:pt idx="94">
                  <c:v>106000</c:v>
                </c:pt>
                <c:pt idx="95">
                  <c:v>115000</c:v>
                </c:pt>
                <c:pt idx="96">
                  <c:v>210000</c:v>
                </c:pt>
                <c:pt idx="97">
                  <c:v>45000</c:v>
                </c:pt>
                <c:pt idx="98">
                  <c:v>37000</c:v>
                </c:pt>
                <c:pt idx="99">
                  <c:v>30420</c:v>
                </c:pt>
                <c:pt idx="100">
                  <c:v>93000</c:v>
                </c:pt>
                <c:pt idx="101">
                  <c:v>60000</c:v>
                </c:pt>
                <c:pt idx="102">
                  <c:v>30000</c:v>
                </c:pt>
                <c:pt idx="103">
                  <c:v>60000</c:v>
                </c:pt>
                <c:pt idx="104">
                  <c:v>18000</c:v>
                </c:pt>
                <c:pt idx="105">
                  <c:v>60000</c:v>
                </c:pt>
                <c:pt idx="106">
                  <c:v>76480</c:v>
                </c:pt>
                <c:pt idx="107">
                  <c:v>47000</c:v>
                </c:pt>
                <c:pt idx="108">
                  <c:v>87000</c:v>
                </c:pt>
                <c:pt idx="109">
                  <c:v>50000</c:v>
                </c:pt>
                <c:pt idx="110">
                  <c:v>67000</c:v>
                </c:pt>
                <c:pt idx="111">
                  <c:v>86750</c:v>
                </c:pt>
                <c:pt idx="112">
                  <c:v>44000</c:v>
                </c:pt>
                <c:pt idx="113">
                  <c:v>37000</c:v>
                </c:pt>
                <c:pt idx="114">
                  <c:v>37000</c:v>
                </c:pt>
                <c:pt idx="115">
                  <c:v>93000</c:v>
                </c:pt>
                <c:pt idx="116">
                  <c:v>74945</c:v>
                </c:pt>
                <c:pt idx="117">
                  <c:v>42000</c:v>
                </c:pt>
                <c:pt idx="118">
                  <c:v>87000</c:v>
                </c:pt>
                <c:pt idx="119">
                  <c:v>40000</c:v>
                </c:pt>
                <c:pt idx="120">
                  <c:v>95000</c:v>
                </c:pt>
                <c:pt idx="121">
                  <c:v>160000</c:v>
                </c:pt>
                <c:pt idx="122">
                  <c:v>65000</c:v>
                </c:pt>
                <c:pt idx="123">
                  <c:v>110000</c:v>
                </c:pt>
                <c:pt idx="124">
                  <c:v>47250</c:v>
                </c:pt>
                <c:pt idx="125">
                  <c:v>110000</c:v>
                </c:pt>
                <c:pt idx="126">
                  <c:v>50000</c:v>
                </c:pt>
                <c:pt idx="127">
                  <c:v>100000</c:v>
                </c:pt>
                <c:pt idx="128">
                  <c:v>128000</c:v>
                </c:pt>
                <c:pt idx="129">
                  <c:v>112071</c:v>
                </c:pt>
                <c:pt idx="130">
                  <c:v>113260</c:v>
                </c:pt>
                <c:pt idx="131">
                  <c:v>66000</c:v>
                </c:pt>
                <c:pt idx="132">
                  <c:v>85000</c:v>
                </c:pt>
                <c:pt idx="133">
                  <c:v>82900</c:v>
                </c:pt>
                <c:pt idx="134">
                  <c:v>93000</c:v>
                </c:pt>
                <c:pt idx="135">
                  <c:v>180000</c:v>
                </c:pt>
                <c:pt idx="136">
                  <c:v>105000</c:v>
                </c:pt>
                <c:pt idx="137">
                  <c:v>70500</c:v>
                </c:pt>
                <c:pt idx="138">
                  <c:v>98000</c:v>
                </c:pt>
                <c:pt idx="139">
                  <c:v>66660</c:v>
                </c:pt>
                <c:pt idx="140">
                  <c:v>87000</c:v>
                </c:pt>
                <c:pt idx="141">
                  <c:v>70000</c:v>
                </c:pt>
                <c:pt idx="142">
                  <c:v>82000</c:v>
                </c:pt>
              </c:numCache>
            </c:numRef>
          </c:yVal>
          <c:smooth val="0"/>
        </c:ser>
        <c:axId val="54097279"/>
        <c:axId val="17113464"/>
      </c:scatterChart>
      <c:val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Expenses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3464"/>
        <c:crosses val="autoZero"/>
        <c:crossBetween val="midCat"/>
        <c:dispUnits/>
      </c:val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Salary + Bonus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72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Salary+Bonus+Benefits vs. Total Expenses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56"/>
          <c:w val="0.972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ResponseData!$C$4:$C$146</c:f>
              <c:numCache>
                <c:ptCount val="143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  <c:pt idx="14">
                  <c:v>782000</c:v>
                </c:pt>
                <c:pt idx="15">
                  <c:v>302063</c:v>
                </c:pt>
                <c:pt idx="16">
                  <c:v>105000</c:v>
                </c:pt>
                <c:pt idx="17">
                  <c:v>1200000</c:v>
                </c:pt>
                <c:pt idx="18">
                  <c:v>356000</c:v>
                </c:pt>
                <c:pt idx="19">
                  <c:v>600000</c:v>
                </c:pt>
                <c:pt idx="20">
                  <c:v>1200000</c:v>
                </c:pt>
                <c:pt idx="21">
                  <c:v>1600000</c:v>
                </c:pt>
                <c:pt idx="22">
                  <c:v>2200000</c:v>
                </c:pt>
                <c:pt idx="23">
                  <c:v>540000</c:v>
                </c:pt>
                <c:pt idx="24">
                  <c:v>300000</c:v>
                </c:pt>
                <c:pt idx="25">
                  <c:v>50000</c:v>
                </c:pt>
                <c:pt idx="26">
                  <c:v>200000</c:v>
                </c:pt>
                <c:pt idx="27">
                  <c:v>280000</c:v>
                </c:pt>
                <c:pt idx="28">
                  <c:v>1400000</c:v>
                </c:pt>
                <c:pt idx="29">
                  <c:v>175000</c:v>
                </c:pt>
                <c:pt idx="30">
                  <c:v>221000</c:v>
                </c:pt>
                <c:pt idx="31">
                  <c:v>108111</c:v>
                </c:pt>
                <c:pt idx="32">
                  <c:v>382629</c:v>
                </c:pt>
                <c:pt idx="33">
                  <c:v>194500</c:v>
                </c:pt>
                <c:pt idx="34">
                  <c:v>1639959</c:v>
                </c:pt>
                <c:pt idx="35">
                  <c:v>1300000</c:v>
                </c:pt>
                <c:pt idx="36">
                  <c:v>250000</c:v>
                </c:pt>
                <c:pt idx="37">
                  <c:v>2000000</c:v>
                </c:pt>
                <c:pt idx="38">
                  <c:v>1320490</c:v>
                </c:pt>
                <c:pt idx="39">
                  <c:v>1461000</c:v>
                </c:pt>
                <c:pt idx="40">
                  <c:v>129486</c:v>
                </c:pt>
                <c:pt idx="41">
                  <c:v>293337</c:v>
                </c:pt>
                <c:pt idx="42">
                  <c:v>125000</c:v>
                </c:pt>
                <c:pt idx="43">
                  <c:v>1070390</c:v>
                </c:pt>
                <c:pt idx="44">
                  <c:v>194394</c:v>
                </c:pt>
                <c:pt idx="45">
                  <c:v>150000</c:v>
                </c:pt>
                <c:pt idx="46">
                  <c:v>700000</c:v>
                </c:pt>
                <c:pt idx="47">
                  <c:v>134200</c:v>
                </c:pt>
                <c:pt idx="48">
                  <c:v>2015260</c:v>
                </c:pt>
                <c:pt idx="49">
                  <c:v>342000</c:v>
                </c:pt>
                <c:pt idx="50">
                  <c:v>1584711</c:v>
                </c:pt>
                <c:pt idx="51">
                  <c:v>75000</c:v>
                </c:pt>
                <c:pt idx="52">
                  <c:v>157000</c:v>
                </c:pt>
                <c:pt idx="53">
                  <c:v>526000</c:v>
                </c:pt>
                <c:pt idx="54">
                  <c:v>1108900</c:v>
                </c:pt>
                <c:pt idx="55">
                  <c:v>6800000</c:v>
                </c:pt>
                <c:pt idx="56">
                  <c:v>345000</c:v>
                </c:pt>
                <c:pt idx="57">
                  <c:v>633041</c:v>
                </c:pt>
                <c:pt idx="58">
                  <c:v>450000</c:v>
                </c:pt>
                <c:pt idx="59">
                  <c:v>1497591</c:v>
                </c:pt>
                <c:pt idx="60">
                  <c:v>14000000</c:v>
                </c:pt>
                <c:pt idx="61">
                  <c:v>150000</c:v>
                </c:pt>
                <c:pt idx="62">
                  <c:v>632488</c:v>
                </c:pt>
                <c:pt idx="63">
                  <c:v>1280000</c:v>
                </c:pt>
                <c:pt idx="64">
                  <c:v>1300000</c:v>
                </c:pt>
                <c:pt idx="65">
                  <c:v>3000000</c:v>
                </c:pt>
                <c:pt idx="66">
                  <c:v>1219000</c:v>
                </c:pt>
                <c:pt idx="67">
                  <c:v>381762</c:v>
                </c:pt>
                <c:pt idx="68">
                  <c:v>1208500</c:v>
                </c:pt>
                <c:pt idx="69">
                  <c:v>498000</c:v>
                </c:pt>
                <c:pt idx="70">
                  <c:v>740794</c:v>
                </c:pt>
                <c:pt idx="71">
                  <c:v>19189284</c:v>
                </c:pt>
                <c:pt idx="72">
                  <c:v>500000</c:v>
                </c:pt>
                <c:pt idx="73">
                  <c:v>1550000</c:v>
                </c:pt>
                <c:pt idx="74">
                  <c:v>1037502</c:v>
                </c:pt>
                <c:pt idx="75">
                  <c:v>1500000</c:v>
                </c:pt>
                <c:pt idx="76">
                  <c:v>1500000</c:v>
                </c:pt>
                <c:pt idx="77">
                  <c:v>9000000</c:v>
                </c:pt>
                <c:pt idx="78">
                  <c:v>900000</c:v>
                </c:pt>
                <c:pt idx="79">
                  <c:v>1040091.01</c:v>
                </c:pt>
                <c:pt idx="80">
                  <c:v>2300000</c:v>
                </c:pt>
                <c:pt idx="81">
                  <c:v>282863</c:v>
                </c:pt>
                <c:pt idx="82">
                  <c:v>2015084</c:v>
                </c:pt>
                <c:pt idx="83">
                  <c:v>919527</c:v>
                </c:pt>
                <c:pt idx="84">
                  <c:v>2300000</c:v>
                </c:pt>
                <c:pt idx="85">
                  <c:v>8300000</c:v>
                </c:pt>
                <c:pt idx="86">
                  <c:v>260000</c:v>
                </c:pt>
                <c:pt idx="87">
                  <c:v>2000000</c:v>
                </c:pt>
                <c:pt idx="88">
                  <c:v>3500000</c:v>
                </c:pt>
                <c:pt idx="89">
                  <c:v>1076000</c:v>
                </c:pt>
                <c:pt idx="90">
                  <c:v>289000</c:v>
                </c:pt>
                <c:pt idx="91">
                  <c:v>1300000</c:v>
                </c:pt>
                <c:pt idx="92">
                  <c:v>6819369</c:v>
                </c:pt>
                <c:pt idx="93">
                  <c:v>9100000</c:v>
                </c:pt>
                <c:pt idx="94">
                  <c:v>1349000</c:v>
                </c:pt>
                <c:pt idx="95">
                  <c:v>5700000</c:v>
                </c:pt>
                <c:pt idx="96">
                  <c:v>22600000</c:v>
                </c:pt>
                <c:pt idx="97">
                  <c:v>185000</c:v>
                </c:pt>
                <c:pt idx="98">
                  <c:v>380000</c:v>
                </c:pt>
                <c:pt idx="99">
                  <c:v>156000</c:v>
                </c:pt>
                <c:pt idx="100">
                  <c:v>900000</c:v>
                </c:pt>
                <c:pt idx="101">
                  <c:v>1167387</c:v>
                </c:pt>
                <c:pt idx="102">
                  <c:v>80000</c:v>
                </c:pt>
                <c:pt idx="103">
                  <c:v>310000</c:v>
                </c:pt>
                <c:pt idx="104">
                  <c:v>81000</c:v>
                </c:pt>
                <c:pt idx="105">
                  <c:v>240000</c:v>
                </c:pt>
                <c:pt idx="106">
                  <c:v>611500</c:v>
                </c:pt>
                <c:pt idx="107">
                  <c:v>150000</c:v>
                </c:pt>
                <c:pt idx="108">
                  <c:v>550000</c:v>
                </c:pt>
                <c:pt idx="109">
                  <c:v>514384</c:v>
                </c:pt>
                <c:pt idx="110">
                  <c:v>750000</c:v>
                </c:pt>
                <c:pt idx="111">
                  <c:v>1500000</c:v>
                </c:pt>
                <c:pt idx="112">
                  <c:v>324475</c:v>
                </c:pt>
                <c:pt idx="113">
                  <c:v>650000</c:v>
                </c:pt>
                <c:pt idx="114">
                  <c:v>650000</c:v>
                </c:pt>
                <c:pt idx="115">
                  <c:v>997000</c:v>
                </c:pt>
                <c:pt idx="116">
                  <c:v>785000</c:v>
                </c:pt>
                <c:pt idx="117">
                  <c:v>72000</c:v>
                </c:pt>
                <c:pt idx="118">
                  <c:v>440000</c:v>
                </c:pt>
                <c:pt idx="119">
                  <c:v>321000</c:v>
                </c:pt>
                <c:pt idx="120">
                  <c:v>4300000</c:v>
                </c:pt>
                <c:pt idx="121">
                  <c:v>900000</c:v>
                </c:pt>
                <c:pt idx="122">
                  <c:v>1400000</c:v>
                </c:pt>
                <c:pt idx="123">
                  <c:v>11000000</c:v>
                </c:pt>
                <c:pt idx="124">
                  <c:v>393140</c:v>
                </c:pt>
                <c:pt idx="125">
                  <c:v>435000</c:v>
                </c:pt>
                <c:pt idx="126">
                  <c:v>370000</c:v>
                </c:pt>
                <c:pt idx="127">
                  <c:v>1200000</c:v>
                </c:pt>
                <c:pt idx="128">
                  <c:v>4944536</c:v>
                </c:pt>
                <c:pt idx="129">
                  <c:v>445000</c:v>
                </c:pt>
                <c:pt idx="130">
                  <c:v>2964597</c:v>
                </c:pt>
                <c:pt idx="131">
                  <c:v>220000</c:v>
                </c:pt>
                <c:pt idx="132">
                  <c:v>301325</c:v>
                </c:pt>
                <c:pt idx="133">
                  <c:v>308352</c:v>
                </c:pt>
                <c:pt idx="134">
                  <c:v>582000</c:v>
                </c:pt>
                <c:pt idx="135">
                  <c:v>1200000</c:v>
                </c:pt>
                <c:pt idx="136">
                  <c:v>14000000</c:v>
                </c:pt>
                <c:pt idx="137">
                  <c:v>3000000</c:v>
                </c:pt>
                <c:pt idx="138">
                  <c:v>5000000</c:v>
                </c:pt>
                <c:pt idx="139">
                  <c:v>350000</c:v>
                </c:pt>
                <c:pt idx="140">
                  <c:v>6000000</c:v>
                </c:pt>
                <c:pt idx="141">
                  <c:v>1500000</c:v>
                </c:pt>
                <c:pt idx="142">
                  <c:v>450000</c:v>
                </c:pt>
              </c:numCache>
            </c:numRef>
          </c:xVal>
          <c:yVal>
            <c:numRef>
              <c:f>ResponseData!$I$4:$I$146</c:f>
              <c:numCache>
                <c:ptCount val="143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49100</c:v>
                </c:pt>
                <c:pt idx="5">
                  <c:v>68490</c:v>
                </c:pt>
                <c:pt idx="6">
                  <c:v>79130</c:v>
                </c:pt>
                <c:pt idx="7">
                  <c:v>79400</c:v>
                </c:pt>
                <c:pt idx="8">
                  <c:v>63500</c:v>
                </c:pt>
                <c:pt idx="9">
                  <c:v>88300</c:v>
                </c:pt>
                <c:pt idx="10">
                  <c:v>60340</c:v>
                </c:pt>
                <c:pt idx="11">
                  <c:v>48000</c:v>
                </c:pt>
                <c:pt idx="12">
                  <c:v>47200</c:v>
                </c:pt>
                <c:pt idx="13">
                  <c:v>69000</c:v>
                </c:pt>
                <c:pt idx="14">
                  <c:v>54300</c:v>
                </c:pt>
                <c:pt idx="15">
                  <c:v>34000</c:v>
                </c:pt>
                <c:pt idx="16">
                  <c:v>38128</c:v>
                </c:pt>
                <c:pt idx="17">
                  <c:v>72000</c:v>
                </c:pt>
                <c:pt idx="18">
                  <c:v>61000</c:v>
                </c:pt>
                <c:pt idx="19">
                  <c:v>101000</c:v>
                </c:pt>
                <c:pt idx="20">
                  <c:v>155000</c:v>
                </c:pt>
                <c:pt idx="21">
                  <c:v>109000</c:v>
                </c:pt>
                <c:pt idx="22">
                  <c:v>162000</c:v>
                </c:pt>
                <c:pt idx="23">
                  <c:v>50000</c:v>
                </c:pt>
                <c:pt idx="24">
                  <c:v>50000</c:v>
                </c:pt>
                <c:pt idx="25">
                  <c:v>65000</c:v>
                </c:pt>
                <c:pt idx="26">
                  <c:v>15000</c:v>
                </c:pt>
                <c:pt idx="27">
                  <c:v>36600</c:v>
                </c:pt>
                <c:pt idx="28">
                  <c:v>63500</c:v>
                </c:pt>
                <c:pt idx="29">
                  <c:v>48700</c:v>
                </c:pt>
                <c:pt idx="30">
                  <c:v>77280</c:v>
                </c:pt>
                <c:pt idx="31">
                  <c:v>90200</c:v>
                </c:pt>
                <c:pt idx="32">
                  <c:v>62160</c:v>
                </c:pt>
                <c:pt idx="33">
                  <c:v>53250</c:v>
                </c:pt>
                <c:pt idx="34">
                  <c:v>76660</c:v>
                </c:pt>
                <c:pt idx="35">
                  <c:v>99000</c:v>
                </c:pt>
                <c:pt idx="36">
                  <c:v>71410</c:v>
                </c:pt>
                <c:pt idx="37">
                  <c:v>80000</c:v>
                </c:pt>
                <c:pt idx="38">
                  <c:v>114000</c:v>
                </c:pt>
                <c:pt idx="39">
                  <c:v>107359</c:v>
                </c:pt>
                <c:pt idx="40">
                  <c:v>30000</c:v>
                </c:pt>
                <c:pt idx="41">
                  <c:v>38000</c:v>
                </c:pt>
                <c:pt idx="42">
                  <c:v>31200</c:v>
                </c:pt>
                <c:pt idx="43">
                  <c:v>65000</c:v>
                </c:pt>
                <c:pt idx="44">
                  <c:v>37440</c:v>
                </c:pt>
                <c:pt idx="45">
                  <c:v>70000</c:v>
                </c:pt>
                <c:pt idx="46">
                  <c:v>41600</c:v>
                </c:pt>
                <c:pt idx="47">
                  <c:v>30000</c:v>
                </c:pt>
                <c:pt idx="48">
                  <c:v>61980</c:v>
                </c:pt>
                <c:pt idx="49">
                  <c:v>57210.05</c:v>
                </c:pt>
                <c:pt idx="50">
                  <c:v>64000</c:v>
                </c:pt>
                <c:pt idx="51">
                  <c:v>21000</c:v>
                </c:pt>
                <c:pt idx="52">
                  <c:v>45000</c:v>
                </c:pt>
                <c:pt idx="53">
                  <c:v>65500</c:v>
                </c:pt>
                <c:pt idx="54">
                  <c:v>82400</c:v>
                </c:pt>
                <c:pt idx="55">
                  <c:v>108000</c:v>
                </c:pt>
                <c:pt idx="56">
                  <c:v>50000</c:v>
                </c:pt>
                <c:pt idx="57">
                  <c:v>49979</c:v>
                </c:pt>
                <c:pt idx="58">
                  <c:v>75900</c:v>
                </c:pt>
                <c:pt idx="59">
                  <c:v>57500</c:v>
                </c:pt>
                <c:pt idx="60">
                  <c:v>221000</c:v>
                </c:pt>
                <c:pt idx="61">
                  <c:v>46900</c:v>
                </c:pt>
                <c:pt idx="62">
                  <c:v>86500</c:v>
                </c:pt>
                <c:pt idx="63">
                  <c:v>100000</c:v>
                </c:pt>
                <c:pt idx="64">
                  <c:v>155000</c:v>
                </c:pt>
                <c:pt idx="65">
                  <c:v>82000</c:v>
                </c:pt>
                <c:pt idx="66">
                  <c:v>70000</c:v>
                </c:pt>
                <c:pt idx="67">
                  <c:v>67975</c:v>
                </c:pt>
                <c:pt idx="68">
                  <c:v>109216</c:v>
                </c:pt>
                <c:pt idx="69">
                  <c:v>76000</c:v>
                </c:pt>
                <c:pt idx="70">
                  <c:v>56533</c:v>
                </c:pt>
                <c:pt idx="71">
                  <c:v>159000</c:v>
                </c:pt>
                <c:pt idx="72">
                  <c:v>57200</c:v>
                </c:pt>
                <c:pt idx="73">
                  <c:v>67000</c:v>
                </c:pt>
                <c:pt idx="74">
                  <c:v>83444</c:v>
                </c:pt>
                <c:pt idx="75">
                  <c:v>54500</c:v>
                </c:pt>
                <c:pt idx="76">
                  <c:v>85000</c:v>
                </c:pt>
                <c:pt idx="77">
                  <c:v>84150</c:v>
                </c:pt>
                <c:pt idx="78">
                  <c:v>78500</c:v>
                </c:pt>
                <c:pt idx="79">
                  <c:v>58440</c:v>
                </c:pt>
                <c:pt idx="80">
                  <c:v>94420</c:v>
                </c:pt>
                <c:pt idx="81">
                  <c:v>74244</c:v>
                </c:pt>
                <c:pt idx="82">
                  <c:v>100800</c:v>
                </c:pt>
                <c:pt idx="83">
                  <c:v>97880</c:v>
                </c:pt>
                <c:pt idx="84">
                  <c:v>111380</c:v>
                </c:pt>
                <c:pt idx="85">
                  <c:v>137280</c:v>
                </c:pt>
                <c:pt idx="86">
                  <c:v>92000</c:v>
                </c:pt>
                <c:pt idx="87">
                  <c:v>136500</c:v>
                </c:pt>
                <c:pt idx="88">
                  <c:v>87500</c:v>
                </c:pt>
                <c:pt idx="89">
                  <c:v>87000</c:v>
                </c:pt>
                <c:pt idx="90">
                  <c:v>123075</c:v>
                </c:pt>
                <c:pt idx="91">
                  <c:v>103500</c:v>
                </c:pt>
                <c:pt idx="92">
                  <c:v>152669</c:v>
                </c:pt>
                <c:pt idx="93">
                  <c:v>172000</c:v>
                </c:pt>
                <c:pt idx="94">
                  <c:v>132000</c:v>
                </c:pt>
                <c:pt idx="95">
                  <c:v>145000</c:v>
                </c:pt>
                <c:pt idx="96">
                  <c:v>250000</c:v>
                </c:pt>
                <c:pt idx="97">
                  <c:v>45000</c:v>
                </c:pt>
                <c:pt idx="98">
                  <c:v>37000</c:v>
                </c:pt>
                <c:pt idx="99">
                  <c:v>30420</c:v>
                </c:pt>
                <c:pt idx="100">
                  <c:v>93000</c:v>
                </c:pt>
                <c:pt idx="101">
                  <c:v>60000</c:v>
                </c:pt>
                <c:pt idx="102">
                  <c:v>30000</c:v>
                </c:pt>
                <c:pt idx="103">
                  <c:v>60000</c:v>
                </c:pt>
                <c:pt idx="104">
                  <c:v>18000</c:v>
                </c:pt>
                <c:pt idx="105">
                  <c:v>60000</c:v>
                </c:pt>
                <c:pt idx="106">
                  <c:v>76480</c:v>
                </c:pt>
                <c:pt idx="107">
                  <c:v>47000</c:v>
                </c:pt>
                <c:pt idx="108">
                  <c:v>87000</c:v>
                </c:pt>
                <c:pt idx="109">
                  <c:v>51500</c:v>
                </c:pt>
                <c:pt idx="110">
                  <c:v>68700</c:v>
                </c:pt>
                <c:pt idx="111">
                  <c:v>88950</c:v>
                </c:pt>
                <c:pt idx="112">
                  <c:v>46202</c:v>
                </c:pt>
                <c:pt idx="113">
                  <c:v>39400</c:v>
                </c:pt>
                <c:pt idx="114">
                  <c:v>39400</c:v>
                </c:pt>
                <c:pt idx="115">
                  <c:v>97000</c:v>
                </c:pt>
                <c:pt idx="116">
                  <c:v>79245</c:v>
                </c:pt>
                <c:pt idx="117">
                  <c:v>46700</c:v>
                </c:pt>
                <c:pt idx="118">
                  <c:v>92500</c:v>
                </c:pt>
                <c:pt idx="119">
                  <c:v>46000</c:v>
                </c:pt>
                <c:pt idx="120">
                  <c:v>101500</c:v>
                </c:pt>
                <c:pt idx="121">
                  <c:v>166700</c:v>
                </c:pt>
                <c:pt idx="122">
                  <c:v>72000</c:v>
                </c:pt>
                <c:pt idx="123">
                  <c:v>118000</c:v>
                </c:pt>
                <c:pt idx="124">
                  <c:v>56670</c:v>
                </c:pt>
                <c:pt idx="125">
                  <c:v>120000</c:v>
                </c:pt>
                <c:pt idx="126">
                  <c:v>65000</c:v>
                </c:pt>
                <c:pt idx="127">
                  <c:v>117000</c:v>
                </c:pt>
                <c:pt idx="128">
                  <c:v>147000</c:v>
                </c:pt>
                <c:pt idx="129">
                  <c:v>137654</c:v>
                </c:pt>
                <c:pt idx="130">
                  <c:v>141850</c:v>
                </c:pt>
                <c:pt idx="131">
                  <c:v>67200</c:v>
                </c:pt>
                <c:pt idx="132">
                  <c:v>91200</c:v>
                </c:pt>
                <c:pt idx="133">
                  <c:v>97822</c:v>
                </c:pt>
                <c:pt idx="134">
                  <c:v>109200</c:v>
                </c:pt>
                <c:pt idx="135">
                  <c:v>220000</c:v>
                </c:pt>
                <c:pt idx="136">
                  <c:v>150000</c:v>
                </c:pt>
                <c:pt idx="137">
                  <c:v>71500</c:v>
                </c:pt>
                <c:pt idx="138">
                  <c:v>108000</c:v>
                </c:pt>
                <c:pt idx="139">
                  <c:v>77660</c:v>
                </c:pt>
                <c:pt idx="140">
                  <c:v>102000</c:v>
                </c:pt>
                <c:pt idx="141">
                  <c:v>88000</c:v>
                </c:pt>
                <c:pt idx="142">
                  <c:v>109000</c:v>
                </c:pt>
              </c:numCache>
            </c:numRef>
          </c:yVal>
          <c:smooth val="0"/>
        </c:ser>
        <c:axId val="19803449"/>
        <c:axId val="44013314"/>
      </c:scatterChart>
      <c:valAx>
        <c:axId val="198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Expenses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3314"/>
        <c:crosses val="autoZero"/>
        <c:crossBetween val="midCat"/>
        <c:dispUnits/>
      </c:valAx>
      <c:valAx>
        <c:axId val="4401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Compensation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03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Base Compensation vs. Total Expenses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6275"/>
          <c:w val="0.976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ResponseData!$J$4</c:f>
              <c:strCache>
                <c:ptCount val="1"/>
                <c:pt idx="0">
                  <c:v>Advocacy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ResponseData!$C$4:$C$17</c:f>
              <c:numCache>
                <c:ptCount val="14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</c:numCache>
            </c:numRef>
          </c:xVal>
          <c:yVal>
            <c:numRef>
              <c:f>ResponseData!$I$4:$I$17</c:f>
              <c:numCache>
                <c:ptCount val="14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49100</c:v>
                </c:pt>
                <c:pt idx="5">
                  <c:v>68490</c:v>
                </c:pt>
                <c:pt idx="6">
                  <c:v>79130</c:v>
                </c:pt>
                <c:pt idx="7">
                  <c:v>79400</c:v>
                </c:pt>
                <c:pt idx="8">
                  <c:v>63500</c:v>
                </c:pt>
                <c:pt idx="9">
                  <c:v>88300</c:v>
                </c:pt>
                <c:pt idx="10">
                  <c:v>60340</c:v>
                </c:pt>
                <c:pt idx="11">
                  <c:v>48000</c:v>
                </c:pt>
                <c:pt idx="12">
                  <c:v>47200</c:v>
                </c:pt>
                <c:pt idx="13">
                  <c:v>69000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ResponseData!$J$18</c:f>
              <c:strCache>
                <c:ptCount val="1"/>
                <c:pt idx="0">
                  <c:v>Arts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ResponseData!$C$18:$C$26</c:f>
              <c:numCache>
                <c:ptCount val="9"/>
                <c:pt idx="0">
                  <c:v>782000</c:v>
                </c:pt>
                <c:pt idx="1">
                  <c:v>302063</c:v>
                </c:pt>
                <c:pt idx="2">
                  <c:v>105000</c:v>
                </c:pt>
                <c:pt idx="3">
                  <c:v>1200000</c:v>
                </c:pt>
                <c:pt idx="4">
                  <c:v>356000</c:v>
                </c:pt>
                <c:pt idx="5">
                  <c:v>600000</c:v>
                </c:pt>
                <c:pt idx="6">
                  <c:v>1200000</c:v>
                </c:pt>
                <c:pt idx="7">
                  <c:v>1600000</c:v>
                </c:pt>
                <c:pt idx="8">
                  <c:v>2200000</c:v>
                </c:pt>
              </c:numCache>
            </c:numRef>
          </c:xVal>
          <c:yVal>
            <c:numRef>
              <c:f>ResponseData!$I$18:$I$26</c:f>
              <c:numCache>
                <c:ptCount val="9"/>
                <c:pt idx="0">
                  <c:v>54300</c:v>
                </c:pt>
                <c:pt idx="1">
                  <c:v>34000</c:v>
                </c:pt>
                <c:pt idx="2">
                  <c:v>38128</c:v>
                </c:pt>
                <c:pt idx="3">
                  <c:v>72000</c:v>
                </c:pt>
                <c:pt idx="4">
                  <c:v>61000</c:v>
                </c:pt>
                <c:pt idx="5">
                  <c:v>101000</c:v>
                </c:pt>
                <c:pt idx="6">
                  <c:v>155000</c:v>
                </c:pt>
                <c:pt idx="7">
                  <c:v>109000</c:v>
                </c:pt>
                <c:pt idx="8">
                  <c:v>162000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ResponseData!$J$27</c:f>
              <c:strCache>
                <c:ptCount val="1"/>
                <c:pt idx="0">
                  <c:v>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ResponseData!$C$27:$C$43</c:f>
              <c:numCache>
                <c:ptCount val="17"/>
                <c:pt idx="0">
                  <c:v>540000</c:v>
                </c:pt>
                <c:pt idx="1">
                  <c:v>300000</c:v>
                </c:pt>
                <c:pt idx="2">
                  <c:v>50000</c:v>
                </c:pt>
                <c:pt idx="3">
                  <c:v>200000</c:v>
                </c:pt>
                <c:pt idx="4">
                  <c:v>280000</c:v>
                </c:pt>
                <c:pt idx="5">
                  <c:v>1400000</c:v>
                </c:pt>
                <c:pt idx="6">
                  <c:v>175000</c:v>
                </c:pt>
                <c:pt idx="7">
                  <c:v>221000</c:v>
                </c:pt>
                <c:pt idx="8">
                  <c:v>108111</c:v>
                </c:pt>
                <c:pt idx="9">
                  <c:v>382629</c:v>
                </c:pt>
                <c:pt idx="10">
                  <c:v>194500</c:v>
                </c:pt>
                <c:pt idx="11">
                  <c:v>1639959</c:v>
                </c:pt>
                <c:pt idx="12">
                  <c:v>1300000</c:v>
                </c:pt>
                <c:pt idx="13">
                  <c:v>250000</c:v>
                </c:pt>
                <c:pt idx="14">
                  <c:v>2000000</c:v>
                </c:pt>
                <c:pt idx="15">
                  <c:v>1320490</c:v>
                </c:pt>
                <c:pt idx="16">
                  <c:v>1461000</c:v>
                </c:pt>
              </c:numCache>
            </c:numRef>
          </c:xVal>
          <c:yVal>
            <c:numRef>
              <c:f>ResponseData!$I$27:$I$43</c:f>
              <c:numCache>
                <c:ptCount val="17"/>
                <c:pt idx="0">
                  <c:v>50000</c:v>
                </c:pt>
                <c:pt idx="1">
                  <c:v>50000</c:v>
                </c:pt>
                <c:pt idx="2">
                  <c:v>65000</c:v>
                </c:pt>
                <c:pt idx="3">
                  <c:v>15000</c:v>
                </c:pt>
                <c:pt idx="4">
                  <c:v>36600</c:v>
                </c:pt>
                <c:pt idx="5">
                  <c:v>63500</c:v>
                </c:pt>
                <c:pt idx="6">
                  <c:v>48700</c:v>
                </c:pt>
                <c:pt idx="7">
                  <c:v>77280</c:v>
                </c:pt>
                <c:pt idx="8">
                  <c:v>90200</c:v>
                </c:pt>
                <c:pt idx="9">
                  <c:v>62160</c:v>
                </c:pt>
                <c:pt idx="10">
                  <c:v>53250</c:v>
                </c:pt>
                <c:pt idx="11">
                  <c:v>76660</c:v>
                </c:pt>
                <c:pt idx="12">
                  <c:v>99000</c:v>
                </c:pt>
                <c:pt idx="13">
                  <c:v>71410</c:v>
                </c:pt>
                <c:pt idx="14">
                  <c:v>80000</c:v>
                </c:pt>
                <c:pt idx="15">
                  <c:v>114000</c:v>
                </c:pt>
                <c:pt idx="16">
                  <c:v>107359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ResponseData!$J$44</c:f>
              <c:strCache>
                <c:ptCount val="1"/>
                <c:pt idx="0">
                  <c:v>Human Services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2"/>
            <c:dispEq val="0"/>
            <c:dispRSqr val="0"/>
          </c:trendline>
          <c:xVal>
            <c:numRef>
              <c:f>ResponseData!$C$44:$C$100</c:f>
              <c:numCache>
                <c:ptCount val="57"/>
                <c:pt idx="0">
                  <c:v>129486</c:v>
                </c:pt>
                <c:pt idx="1">
                  <c:v>293337</c:v>
                </c:pt>
                <c:pt idx="2">
                  <c:v>125000</c:v>
                </c:pt>
                <c:pt idx="3">
                  <c:v>1070390</c:v>
                </c:pt>
                <c:pt idx="4">
                  <c:v>194394</c:v>
                </c:pt>
                <c:pt idx="5">
                  <c:v>150000</c:v>
                </c:pt>
                <c:pt idx="6">
                  <c:v>700000</c:v>
                </c:pt>
                <c:pt idx="7">
                  <c:v>134200</c:v>
                </c:pt>
                <c:pt idx="8">
                  <c:v>2015260</c:v>
                </c:pt>
                <c:pt idx="9">
                  <c:v>342000</c:v>
                </c:pt>
                <c:pt idx="10">
                  <c:v>1584711</c:v>
                </c:pt>
                <c:pt idx="11">
                  <c:v>75000</c:v>
                </c:pt>
                <c:pt idx="12">
                  <c:v>157000</c:v>
                </c:pt>
                <c:pt idx="13">
                  <c:v>526000</c:v>
                </c:pt>
                <c:pt idx="14">
                  <c:v>1108900</c:v>
                </c:pt>
                <c:pt idx="15">
                  <c:v>6800000</c:v>
                </c:pt>
                <c:pt idx="16">
                  <c:v>345000</c:v>
                </c:pt>
                <c:pt idx="17">
                  <c:v>633041</c:v>
                </c:pt>
                <c:pt idx="18">
                  <c:v>450000</c:v>
                </c:pt>
                <c:pt idx="19">
                  <c:v>1497591</c:v>
                </c:pt>
                <c:pt idx="20">
                  <c:v>14000000</c:v>
                </c:pt>
                <c:pt idx="21">
                  <c:v>150000</c:v>
                </c:pt>
                <c:pt idx="22">
                  <c:v>632488</c:v>
                </c:pt>
                <c:pt idx="23">
                  <c:v>1280000</c:v>
                </c:pt>
                <c:pt idx="24">
                  <c:v>1300000</c:v>
                </c:pt>
                <c:pt idx="25">
                  <c:v>3000000</c:v>
                </c:pt>
                <c:pt idx="26">
                  <c:v>1219000</c:v>
                </c:pt>
                <c:pt idx="27">
                  <c:v>381762</c:v>
                </c:pt>
                <c:pt idx="28">
                  <c:v>1208500</c:v>
                </c:pt>
                <c:pt idx="29">
                  <c:v>498000</c:v>
                </c:pt>
                <c:pt idx="30">
                  <c:v>740794</c:v>
                </c:pt>
                <c:pt idx="31">
                  <c:v>19189284</c:v>
                </c:pt>
                <c:pt idx="32">
                  <c:v>500000</c:v>
                </c:pt>
                <c:pt idx="33">
                  <c:v>1550000</c:v>
                </c:pt>
                <c:pt idx="34">
                  <c:v>1037502</c:v>
                </c:pt>
                <c:pt idx="35">
                  <c:v>1500000</c:v>
                </c:pt>
                <c:pt idx="36">
                  <c:v>1500000</c:v>
                </c:pt>
                <c:pt idx="37">
                  <c:v>9000000</c:v>
                </c:pt>
                <c:pt idx="38">
                  <c:v>900000</c:v>
                </c:pt>
                <c:pt idx="39">
                  <c:v>1040091.01</c:v>
                </c:pt>
                <c:pt idx="40">
                  <c:v>2300000</c:v>
                </c:pt>
                <c:pt idx="41">
                  <c:v>282863</c:v>
                </c:pt>
                <c:pt idx="42">
                  <c:v>2015084</c:v>
                </c:pt>
                <c:pt idx="43">
                  <c:v>919527</c:v>
                </c:pt>
                <c:pt idx="44">
                  <c:v>2300000</c:v>
                </c:pt>
                <c:pt idx="45">
                  <c:v>8300000</c:v>
                </c:pt>
                <c:pt idx="46">
                  <c:v>260000</c:v>
                </c:pt>
                <c:pt idx="47">
                  <c:v>2000000</c:v>
                </c:pt>
                <c:pt idx="48">
                  <c:v>3500000</c:v>
                </c:pt>
                <c:pt idx="49">
                  <c:v>1076000</c:v>
                </c:pt>
                <c:pt idx="50">
                  <c:v>289000</c:v>
                </c:pt>
                <c:pt idx="51">
                  <c:v>1300000</c:v>
                </c:pt>
                <c:pt idx="52">
                  <c:v>6819369</c:v>
                </c:pt>
                <c:pt idx="53">
                  <c:v>9100000</c:v>
                </c:pt>
                <c:pt idx="54">
                  <c:v>1349000</c:v>
                </c:pt>
                <c:pt idx="55">
                  <c:v>5700000</c:v>
                </c:pt>
                <c:pt idx="56">
                  <c:v>22600000</c:v>
                </c:pt>
              </c:numCache>
            </c:numRef>
          </c:xVal>
          <c:yVal>
            <c:numRef>
              <c:f>ResponseData!$I$44:$I$100</c:f>
              <c:numCache>
                <c:ptCount val="57"/>
                <c:pt idx="0">
                  <c:v>30000</c:v>
                </c:pt>
                <c:pt idx="1">
                  <c:v>38000</c:v>
                </c:pt>
                <c:pt idx="2">
                  <c:v>31200</c:v>
                </c:pt>
                <c:pt idx="3">
                  <c:v>65000</c:v>
                </c:pt>
                <c:pt idx="4">
                  <c:v>37440</c:v>
                </c:pt>
                <c:pt idx="5">
                  <c:v>70000</c:v>
                </c:pt>
                <c:pt idx="6">
                  <c:v>41600</c:v>
                </c:pt>
                <c:pt idx="7">
                  <c:v>30000</c:v>
                </c:pt>
                <c:pt idx="8">
                  <c:v>61980</c:v>
                </c:pt>
                <c:pt idx="9">
                  <c:v>57210.05</c:v>
                </c:pt>
                <c:pt idx="10">
                  <c:v>64000</c:v>
                </c:pt>
                <c:pt idx="11">
                  <c:v>21000</c:v>
                </c:pt>
                <c:pt idx="12">
                  <c:v>45000</c:v>
                </c:pt>
                <c:pt idx="13">
                  <c:v>65500</c:v>
                </c:pt>
                <c:pt idx="14">
                  <c:v>82400</c:v>
                </c:pt>
                <c:pt idx="15">
                  <c:v>108000</c:v>
                </c:pt>
                <c:pt idx="16">
                  <c:v>50000</c:v>
                </c:pt>
                <c:pt idx="17">
                  <c:v>49979</c:v>
                </c:pt>
                <c:pt idx="18">
                  <c:v>75900</c:v>
                </c:pt>
                <c:pt idx="19">
                  <c:v>57500</c:v>
                </c:pt>
                <c:pt idx="20">
                  <c:v>221000</c:v>
                </c:pt>
                <c:pt idx="21">
                  <c:v>46900</c:v>
                </c:pt>
                <c:pt idx="22">
                  <c:v>86500</c:v>
                </c:pt>
                <c:pt idx="23">
                  <c:v>100000</c:v>
                </c:pt>
                <c:pt idx="24">
                  <c:v>155000</c:v>
                </c:pt>
                <c:pt idx="25">
                  <c:v>82000</c:v>
                </c:pt>
                <c:pt idx="26">
                  <c:v>70000</c:v>
                </c:pt>
                <c:pt idx="27">
                  <c:v>67975</c:v>
                </c:pt>
                <c:pt idx="28">
                  <c:v>109216</c:v>
                </c:pt>
                <c:pt idx="29">
                  <c:v>76000</c:v>
                </c:pt>
                <c:pt idx="30">
                  <c:v>56533</c:v>
                </c:pt>
                <c:pt idx="31">
                  <c:v>159000</c:v>
                </c:pt>
                <c:pt idx="32">
                  <c:v>57200</c:v>
                </c:pt>
                <c:pt idx="33">
                  <c:v>67000</c:v>
                </c:pt>
                <c:pt idx="34">
                  <c:v>83444</c:v>
                </c:pt>
                <c:pt idx="35">
                  <c:v>54500</c:v>
                </c:pt>
                <c:pt idx="36">
                  <c:v>85000</c:v>
                </c:pt>
                <c:pt idx="37">
                  <c:v>84150</c:v>
                </c:pt>
                <c:pt idx="38">
                  <c:v>78500</c:v>
                </c:pt>
                <c:pt idx="39">
                  <c:v>58440</c:v>
                </c:pt>
                <c:pt idx="40">
                  <c:v>94420</c:v>
                </c:pt>
                <c:pt idx="41">
                  <c:v>74244</c:v>
                </c:pt>
                <c:pt idx="42">
                  <c:v>100800</c:v>
                </c:pt>
                <c:pt idx="43">
                  <c:v>97880</c:v>
                </c:pt>
                <c:pt idx="44">
                  <c:v>111380</c:v>
                </c:pt>
                <c:pt idx="45">
                  <c:v>137280</c:v>
                </c:pt>
                <c:pt idx="46">
                  <c:v>92000</c:v>
                </c:pt>
                <c:pt idx="47">
                  <c:v>136500</c:v>
                </c:pt>
                <c:pt idx="48">
                  <c:v>87500</c:v>
                </c:pt>
                <c:pt idx="49">
                  <c:v>87000</c:v>
                </c:pt>
                <c:pt idx="50">
                  <c:v>123075</c:v>
                </c:pt>
                <c:pt idx="51">
                  <c:v>103500</c:v>
                </c:pt>
                <c:pt idx="52">
                  <c:v>152669</c:v>
                </c:pt>
                <c:pt idx="53">
                  <c:v>172000</c:v>
                </c:pt>
                <c:pt idx="54">
                  <c:v>132000</c:v>
                </c:pt>
                <c:pt idx="55">
                  <c:v>145000</c:v>
                </c:pt>
                <c:pt idx="56">
                  <c:v>250000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ResponseData!$J$101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ResponseData!$C$101:$C$134</c:f>
              <c:numCache>
                <c:ptCount val="34"/>
                <c:pt idx="0">
                  <c:v>185000</c:v>
                </c:pt>
                <c:pt idx="1">
                  <c:v>380000</c:v>
                </c:pt>
                <c:pt idx="2">
                  <c:v>156000</c:v>
                </c:pt>
                <c:pt idx="3">
                  <c:v>900000</c:v>
                </c:pt>
                <c:pt idx="4">
                  <c:v>1167387</c:v>
                </c:pt>
                <c:pt idx="5">
                  <c:v>80000</c:v>
                </c:pt>
                <c:pt idx="6">
                  <c:v>310000</c:v>
                </c:pt>
                <c:pt idx="7">
                  <c:v>81000</c:v>
                </c:pt>
                <c:pt idx="8">
                  <c:v>240000</c:v>
                </c:pt>
                <c:pt idx="9">
                  <c:v>611500</c:v>
                </c:pt>
                <c:pt idx="10">
                  <c:v>150000</c:v>
                </c:pt>
                <c:pt idx="11">
                  <c:v>550000</c:v>
                </c:pt>
                <c:pt idx="12">
                  <c:v>514384</c:v>
                </c:pt>
                <c:pt idx="13">
                  <c:v>750000</c:v>
                </c:pt>
                <c:pt idx="14">
                  <c:v>1500000</c:v>
                </c:pt>
                <c:pt idx="15">
                  <c:v>324475</c:v>
                </c:pt>
                <c:pt idx="16">
                  <c:v>650000</c:v>
                </c:pt>
                <c:pt idx="17">
                  <c:v>650000</c:v>
                </c:pt>
                <c:pt idx="18">
                  <c:v>997000</c:v>
                </c:pt>
                <c:pt idx="19">
                  <c:v>785000</c:v>
                </c:pt>
                <c:pt idx="20">
                  <c:v>72000</c:v>
                </c:pt>
                <c:pt idx="21">
                  <c:v>440000</c:v>
                </c:pt>
                <c:pt idx="22">
                  <c:v>321000</c:v>
                </c:pt>
                <c:pt idx="23">
                  <c:v>4300000</c:v>
                </c:pt>
                <c:pt idx="24">
                  <c:v>900000</c:v>
                </c:pt>
                <c:pt idx="25">
                  <c:v>1400000</c:v>
                </c:pt>
                <c:pt idx="26">
                  <c:v>11000000</c:v>
                </c:pt>
                <c:pt idx="27">
                  <c:v>393140</c:v>
                </c:pt>
                <c:pt idx="28">
                  <c:v>435000</c:v>
                </c:pt>
                <c:pt idx="29">
                  <c:v>370000</c:v>
                </c:pt>
                <c:pt idx="30">
                  <c:v>1200000</c:v>
                </c:pt>
                <c:pt idx="31">
                  <c:v>4944536</c:v>
                </c:pt>
                <c:pt idx="32">
                  <c:v>445000</c:v>
                </c:pt>
                <c:pt idx="33">
                  <c:v>2964597</c:v>
                </c:pt>
              </c:numCache>
            </c:numRef>
          </c:xVal>
          <c:yVal>
            <c:numRef>
              <c:f>ResponseData!$I$101:$I$134</c:f>
              <c:numCache>
                <c:ptCount val="34"/>
                <c:pt idx="0">
                  <c:v>45000</c:v>
                </c:pt>
                <c:pt idx="1">
                  <c:v>37000</c:v>
                </c:pt>
                <c:pt idx="2">
                  <c:v>30420</c:v>
                </c:pt>
                <c:pt idx="3">
                  <c:v>93000</c:v>
                </c:pt>
                <c:pt idx="4">
                  <c:v>60000</c:v>
                </c:pt>
                <c:pt idx="5">
                  <c:v>30000</c:v>
                </c:pt>
                <c:pt idx="6">
                  <c:v>60000</c:v>
                </c:pt>
                <c:pt idx="7">
                  <c:v>18000</c:v>
                </c:pt>
                <c:pt idx="8">
                  <c:v>60000</c:v>
                </c:pt>
                <c:pt idx="9">
                  <c:v>76480</c:v>
                </c:pt>
                <c:pt idx="10">
                  <c:v>47000</c:v>
                </c:pt>
                <c:pt idx="11">
                  <c:v>87000</c:v>
                </c:pt>
                <c:pt idx="12">
                  <c:v>51500</c:v>
                </c:pt>
                <c:pt idx="13">
                  <c:v>68700</c:v>
                </c:pt>
                <c:pt idx="14">
                  <c:v>88950</c:v>
                </c:pt>
                <c:pt idx="15">
                  <c:v>46202</c:v>
                </c:pt>
                <c:pt idx="16">
                  <c:v>39400</c:v>
                </c:pt>
                <c:pt idx="17">
                  <c:v>39400</c:v>
                </c:pt>
                <c:pt idx="18">
                  <c:v>97000</c:v>
                </c:pt>
                <c:pt idx="19">
                  <c:v>79245</c:v>
                </c:pt>
                <c:pt idx="20">
                  <c:v>46700</c:v>
                </c:pt>
                <c:pt idx="21">
                  <c:v>92500</c:v>
                </c:pt>
                <c:pt idx="22">
                  <c:v>46000</c:v>
                </c:pt>
                <c:pt idx="23">
                  <c:v>101500</c:v>
                </c:pt>
                <c:pt idx="24">
                  <c:v>166700</c:v>
                </c:pt>
                <c:pt idx="25">
                  <c:v>72000</c:v>
                </c:pt>
                <c:pt idx="26">
                  <c:v>118000</c:v>
                </c:pt>
                <c:pt idx="27">
                  <c:v>56670</c:v>
                </c:pt>
                <c:pt idx="28">
                  <c:v>120000</c:v>
                </c:pt>
                <c:pt idx="29">
                  <c:v>65000</c:v>
                </c:pt>
                <c:pt idx="30">
                  <c:v>117000</c:v>
                </c:pt>
                <c:pt idx="31">
                  <c:v>147000</c:v>
                </c:pt>
                <c:pt idx="32">
                  <c:v>137654</c:v>
                </c:pt>
                <c:pt idx="33">
                  <c:v>141850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ResponseData!$J$135</c:f>
              <c:strCache>
                <c:ptCount val="1"/>
                <c:pt idx="0">
                  <c:v>Prof Assoc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ResponseData!$C$135:$C$140</c:f>
              <c:numCache>
                <c:ptCount val="6"/>
                <c:pt idx="0">
                  <c:v>220000</c:v>
                </c:pt>
                <c:pt idx="1">
                  <c:v>301325</c:v>
                </c:pt>
                <c:pt idx="2">
                  <c:v>308352</c:v>
                </c:pt>
                <c:pt idx="3">
                  <c:v>582000</c:v>
                </c:pt>
                <c:pt idx="4">
                  <c:v>1200000</c:v>
                </c:pt>
                <c:pt idx="5">
                  <c:v>14000000</c:v>
                </c:pt>
              </c:numCache>
            </c:numRef>
          </c:xVal>
          <c:yVal>
            <c:numRef>
              <c:f>ResponseData!$I$135:$I$140</c:f>
              <c:numCache>
                <c:ptCount val="6"/>
                <c:pt idx="0">
                  <c:v>67200</c:v>
                </c:pt>
                <c:pt idx="1">
                  <c:v>91200</c:v>
                </c:pt>
                <c:pt idx="2">
                  <c:v>97822</c:v>
                </c:pt>
                <c:pt idx="3">
                  <c:v>109200</c:v>
                </c:pt>
                <c:pt idx="4">
                  <c:v>220000</c:v>
                </c:pt>
                <c:pt idx="5">
                  <c:v>150000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ResponseData!$J$141</c:f>
              <c:strCache>
                <c:ptCount val="1"/>
                <c:pt idx="0">
                  <c:v>Religious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ResponseData!$C$141:$C$146</c:f>
              <c:numCache>
                <c:ptCount val="6"/>
                <c:pt idx="0">
                  <c:v>3000000</c:v>
                </c:pt>
                <c:pt idx="1">
                  <c:v>5000000</c:v>
                </c:pt>
                <c:pt idx="2">
                  <c:v>350000</c:v>
                </c:pt>
                <c:pt idx="3">
                  <c:v>6000000</c:v>
                </c:pt>
                <c:pt idx="4">
                  <c:v>1500000</c:v>
                </c:pt>
                <c:pt idx="5">
                  <c:v>450000</c:v>
                </c:pt>
              </c:numCache>
            </c:numRef>
          </c:xVal>
          <c:yVal>
            <c:numRef>
              <c:f>ResponseData!$I$141:$I$146</c:f>
              <c:numCache>
                <c:ptCount val="6"/>
                <c:pt idx="0">
                  <c:v>71500</c:v>
                </c:pt>
                <c:pt idx="1">
                  <c:v>108000</c:v>
                </c:pt>
                <c:pt idx="2">
                  <c:v>77660</c:v>
                </c:pt>
                <c:pt idx="3">
                  <c:v>102000</c:v>
                </c:pt>
                <c:pt idx="4">
                  <c:v>88000</c:v>
                </c:pt>
                <c:pt idx="5">
                  <c:v>109000</c:v>
                </c:pt>
              </c:numCache>
            </c:numRef>
          </c:yVal>
          <c:smooth val="0"/>
        </c:ser>
        <c:axId val="60575507"/>
        <c:axId val="8308652"/>
      </c:scatterChart>
      <c:val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Expenses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8652"/>
        <c:crosses val="autoZero"/>
        <c:crossBetween val="midCat"/>
        <c:dispUnits/>
      </c:valAx>
      <c:valAx>
        <c:axId val="830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Base Compensation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55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6745"/>
          <c:y val="0.60175"/>
          <c:w val="0.09125"/>
          <c:h val="0.2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Compensation vs. Total FTEs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4625"/>
          <c:w val="0.9765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ResponseData!$D$3</c:f>
              <c:strCache>
                <c:ptCount val="1"/>
                <c:pt idx="0">
                  <c:v>TotEmp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ResponseData!$D$4:$D$146</c:f>
              <c:numCache>
                <c:ptCount val="14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10</c:v>
                </c:pt>
                <c:pt idx="6">
                  <c:v>3</c:v>
                </c:pt>
                <c:pt idx="7">
                  <c:v>3.5</c:v>
                </c:pt>
                <c:pt idx="8">
                  <c:v>5</c:v>
                </c:pt>
                <c:pt idx="9">
                  <c:v>38</c:v>
                </c:pt>
                <c:pt idx="10">
                  <c:v>5</c:v>
                </c:pt>
                <c:pt idx="11">
                  <c:v>1.5</c:v>
                </c:pt>
                <c:pt idx="12">
                  <c:v>1</c:v>
                </c:pt>
                <c:pt idx="13">
                  <c:v>8</c:v>
                </c:pt>
                <c:pt idx="14">
                  <c:v>12</c:v>
                </c:pt>
                <c:pt idx="15">
                  <c:v>1.5</c:v>
                </c:pt>
                <c:pt idx="16">
                  <c:v>2.5</c:v>
                </c:pt>
                <c:pt idx="17">
                  <c:v>15</c:v>
                </c:pt>
                <c:pt idx="18">
                  <c:v>6</c:v>
                </c:pt>
                <c:pt idx="19">
                  <c:v>3</c:v>
                </c:pt>
                <c:pt idx="20">
                  <c:v>11</c:v>
                </c:pt>
                <c:pt idx="21">
                  <c:v>16</c:v>
                </c:pt>
                <c:pt idx="22">
                  <c:v>25</c:v>
                </c:pt>
                <c:pt idx="23">
                  <c:v>6.5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1.5</c:v>
                </c:pt>
                <c:pt idx="28">
                  <c:v>9</c:v>
                </c:pt>
                <c:pt idx="29">
                  <c:v>3</c:v>
                </c:pt>
                <c:pt idx="30">
                  <c:v>2</c:v>
                </c:pt>
                <c:pt idx="31">
                  <c:v>15</c:v>
                </c:pt>
                <c:pt idx="32">
                  <c:v>9</c:v>
                </c:pt>
                <c:pt idx="33">
                  <c:v>2</c:v>
                </c:pt>
                <c:pt idx="34">
                  <c:v>20</c:v>
                </c:pt>
                <c:pt idx="35">
                  <c:v>15</c:v>
                </c:pt>
                <c:pt idx="36">
                  <c:v>1</c:v>
                </c:pt>
                <c:pt idx="37">
                  <c:v>21</c:v>
                </c:pt>
                <c:pt idx="38">
                  <c:v>9</c:v>
                </c:pt>
                <c:pt idx="39">
                  <c:v>7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20</c:v>
                </c:pt>
                <c:pt idx="44">
                  <c:v>4</c:v>
                </c:pt>
                <c:pt idx="45">
                  <c:v>1</c:v>
                </c:pt>
                <c:pt idx="46">
                  <c:v>10</c:v>
                </c:pt>
                <c:pt idx="47">
                  <c:v>3</c:v>
                </c:pt>
                <c:pt idx="48">
                  <c:v>77</c:v>
                </c:pt>
                <c:pt idx="49">
                  <c:v>1</c:v>
                </c:pt>
                <c:pt idx="50">
                  <c:v>19</c:v>
                </c:pt>
                <c:pt idx="51">
                  <c:v>2</c:v>
                </c:pt>
                <c:pt idx="52">
                  <c:v>2.5</c:v>
                </c:pt>
                <c:pt idx="53">
                  <c:v>6</c:v>
                </c:pt>
                <c:pt idx="54">
                  <c:v>21</c:v>
                </c:pt>
                <c:pt idx="55">
                  <c:v>60</c:v>
                </c:pt>
                <c:pt idx="56">
                  <c:v>1.5</c:v>
                </c:pt>
                <c:pt idx="57">
                  <c:v>6.3</c:v>
                </c:pt>
                <c:pt idx="58">
                  <c:v>4.5</c:v>
                </c:pt>
                <c:pt idx="59">
                  <c:v>8</c:v>
                </c:pt>
                <c:pt idx="60">
                  <c:v>125</c:v>
                </c:pt>
                <c:pt idx="61">
                  <c:v>2</c:v>
                </c:pt>
                <c:pt idx="62">
                  <c:v>9</c:v>
                </c:pt>
                <c:pt idx="63">
                  <c:v>26</c:v>
                </c:pt>
                <c:pt idx="64">
                  <c:v>21</c:v>
                </c:pt>
                <c:pt idx="65">
                  <c:v>60</c:v>
                </c:pt>
                <c:pt idx="66">
                  <c:v>15</c:v>
                </c:pt>
                <c:pt idx="67">
                  <c:v>7</c:v>
                </c:pt>
                <c:pt idx="68">
                  <c:v>20</c:v>
                </c:pt>
                <c:pt idx="69">
                  <c:v>7.25</c:v>
                </c:pt>
                <c:pt idx="70">
                  <c:v>9</c:v>
                </c:pt>
                <c:pt idx="71">
                  <c:v>363</c:v>
                </c:pt>
                <c:pt idx="72">
                  <c:v>6</c:v>
                </c:pt>
                <c:pt idx="73">
                  <c:v>3</c:v>
                </c:pt>
                <c:pt idx="74">
                  <c:v>11</c:v>
                </c:pt>
                <c:pt idx="75">
                  <c:v>22</c:v>
                </c:pt>
                <c:pt idx="76">
                  <c:v>32</c:v>
                </c:pt>
                <c:pt idx="77">
                  <c:v>86</c:v>
                </c:pt>
                <c:pt idx="78">
                  <c:v>15</c:v>
                </c:pt>
                <c:pt idx="79">
                  <c:v>24</c:v>
                </c:pt>
                <c:pt idx="80">
                  <c:v>16</c:v>
                </c:pt>
                <c:pt idx="81">
                  <c:v>4</c:v>
                </c:pt>
                <c:pt idx="82">
                  <c:v>21</c:v>
                </c:pt>
                <c:pt idx="83">
                  <c:v>14</c:v>
                </c:pt>
                <c:pt idx="84">
                  <c:v>37</c:v>
                </c:pt>
                <c:pt idx="85">
                  <c:v>81</c:v>
                </c:pt>
                <c:pt idx="86">
                  <c:v>5.5</c:v>
                </c:pt>
                <c:pt idx="87">
                  <c:v>23</c:v>
                </c:pt>
                <c:pt idx="88">
                  <c:v>25</c:v>
                </c:pt>
                <c:pt idx="89">
                  <c:v>16</c:v>
                </c:pt>
                <c:pt idx="90">
                  <c:v>3</c:v>
                </c:pt>
                <c:pt idx="91">
                  <c:v>17</c:v>
                </c:pt>
                <c:pt idx="92">
                  <c:v>150</c:v>
                </c:pt>
                <c:pt idx="93">
                  <c:v>125</c:v>
                </c:pt>
                <c:pt idx="94">
                  <c:v>20</c:v>
                </c:pt>
                <c:pt idx="95">
                  <c:v>86</c:v>
                </c:pt>
                <c:pt idx="96">
                  <c:v>250</c:v>
                </c:pt>
                <c:pt idx="97">
                  <c:v>1</c:v>
                </c:pt>
                <c:pt idx="98">
                  <c:v>5</c:v>
                </c:pt>
                <c:pt idx="99">
                  <c:v>0</c:v>
                </c:pt>
                <c:pt idx="100">
                  <c:v>2.5</c:v>
                </c:pt>
                <c:pt idx="102">
                  <c:v>1</c:v>
                </c:pt>
                <c:pt idx="103">
                  <c:v>3.5</c:v>
                </c:pt>
                <c:pt idx="104">
                  <c:v>1</c:v>
                </c:pt>
                <c:pt idx="105">
                  <c:v>3</c:v>
                </c:pt>
                <c:pt idx="106">
                  <c:v>8</c:v>
                </c:pt>
                <c:pt idx="107">
                  <c:v>1.75</c:v>
                </c:pt>
                <c:pt idx="108">
                  <c:v>7</c:v>
                </c:pt>
                <c:pt idx="109">
                  <c:v>6.5</c:v>
                </c:pt>
                <c:pt idx="110">
                  <c:v>5</c:v>
                </c:pt>
                <c:pt idx="111">
                  <c:v>11</c:v>
                </c:pt>
                <c:pt idx="112">
                  <c:v>5</c:v>
                </c:pt>
                <c:pt idx="113">
                  <c:v>11</c:v>
                </c:pt>
                <c:pt idx="114">
                  <c:v>11</c:v>
                </c:pt>
                <c:pt idx="115">
                  <c:v>3</c:v>
                </c:pt>
                <c:pt idx="116">
                  <c:v>14</c:v>
                </c:pt>
                <c:pt idx="117">
                  <c:v>1</c:v>
                </c:pt>
                <c:pt idx="118">
                  <c:v>2.5</c:v>
                </c:pt>
                <c:pt idx="119">
                  <c:v>5</c:v>
                </c:pt>
                <c:pt idx="120">
                  <c:v>44</c:v>
                </c:pt>
                <c:pt idx="121">
                  <c:v>8</c:v>
                </c:pt>
                <c:pt idx="122">
                  <c:v>12</c:v>
                </c:pt>
                <c:pt idx="123">
                  <c:v>127</c:v>
                </c:pt>
                <c:pt idx="124">
                  <c:v>7</c:v>
                </c:pt>
                <c:pt idx="125">
                  <c:v>2.75</c:v>
                </c:pt>
                <c:pt idx="126">
                  <c:v>5</c:v>
                </c:pt>
                <c:pt idx="127">
                  <c:v>2.5</c:v>
                </c:pt>
                <c:pt idx="128">
                  <c:v>80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8</c:v>
                </c:pt>
                <c:pt idx="135">
                  <c:v>5</c:v>
                </c:pt>
                <c:pt idx="136">
                  <c:v>47</c:v>
                </c:pt>
                <c:pt idx="137">
                  <c:v>12</c:v>
                </c:pt>
                <c:pt idx="138">
                  <c:v>90</c:v>
                </c:pt>
                <c:pt idx="139">
                  <c:v>4.5</c:v>
                </c:pt>
                <c:pt idx="140">
                  <c:v>65</c:v>
                </c:pt>
                <c:pt idx="141">
                  <c:v>50</c:v>
                </c:pt>
                <c:pt idx="142">
                  <c:v>4</c:v>
                </c:pt>
              </c:numCache>
            </c:numRef>
          </c:xVal>
          <c:yVal>
            <c:numRef>
              <c:f>ResponseData!$I$4:$I$146</c:f>
              <c:numCache>
                <c:ptCount val="143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49100</c:v>
                </c:pt>
                <c:pt idx="5">
                  <c:v>68490</c:v>
                </c:pt>
                <c:pt idx="6">
                  <c:v>79130</c:v>
                </c:pt>
                <c:pt idx="7">
                  <c:v>79400</c:v>
                </c:pt>
                <c:pt idx="8">
                  <c:v>63500</c:v>
                </c:pt>
                <c:pt idx="9">
                  <c:v>88300</c:v>
                </c:pt>
                <c:pt idx="10">
                  <c:v>60340</c:v>
                </c:pt>
                <c:pt idx="11">
                  <c:v>48000</c:v>
                </c:pt>
                <c:pt idx="12">
                  <c:v>47200</c:v>
                </c:pt>
                <c:pt idx="13">
                  <c:v>69000</c:v>
                </c:pt>
                <c:pt idx="14">
                  <c:v>54300</c:v>
                </c:pt>
                <c:pt idx="15">
                  <c:v>34000</c:v>
                </c:pt>
                <c:pt idx="16">
                  <c:v>38128</c:v>
                </c:pt>
                <c:pt idx="17">
                  <c:v>72000</c:v>
                </c:pt>
                <c:pt idx="18">
                  <c:v>61000</c:v>
                </c:pt>
                <c:pt idx="19">
                  <c:v>101000</c:v>
                </c:pt>
                <c:pt idx="20">
                  <c:v>155000</c:v>
                </c:pt>
                <c:pt idx="21">
                  <c:v>109000</c:v>
                </c:pt>
                <c:pt idx="22">
                  <c:v>162000</c:v>
                </c:pt>
                <c:pt idx="23">
                  <c:v>50000</c:v>
                </c:pt>
                <c:pt idx="24">
                  <c:v>50000</c:v>
                </c:pt>
                <c:pt idx="25">
                  <c:v>65000</c:v>
                </c:pt>
                <c:pt idx="26">
                  <c:v>15000</c:v>
                </c:pt>
                <c:pt idx="27">
                  <c:v>36600</c:v>
                </c:pt>
                <c:pt idx="28">
                  <c:v>63500</c:v>
                </c:pt>
                <c:pt idx="29">
                  <c:v>48700</c:v>
                </c:pt>
                <c:pt idx="30">
                  <c:v>77280</c:v>
                </c:pt>
                <c:pt idx="31">
                  <c:v>90200</c:v>
                </c:pt>
                <c:pt idx="32">
                  <c:v>62160</c:v>
                </c:pt>
                <c:pt idx="33">
                  <c:v>53250</c:v>
                </c:pt>
                <c:pt idx="34">
                  <c:v>76660</c:v>
                </c:pt>
                <c:pt idx="35">
                  <c:v>99000</c:v>
                </c:pt>
                <c:pt idx="36">
                  <c:v>71410</c:v>
                </c:pt>
                <c:pt idx="37">
                  <c:v>80000</c:v>
                </c:pt>
                <c:pt idx="38">
                  <c:v>114000</c:v>
                </c:pt>
                <c:pt idx="39">
                  <c:v>107359</c:v>
                </c:pt>
                <c:pt idx="40">
                  <c:v>30000</c:v>
                </c:pt>
                <c:pt idx="41">
                  <c:v>38000</c:v>
                </c:pt>
                <c:pt idx="42">
                  <c:v>31200</c:v>
                </c:pt>
                <c:pt idx="43">
                  <c:v>65000</c:v>
                </c:pt>
                <c:pt idx="44">
                  <c:v>37440</c:v>
                </c:pt>
                <c:pt idx="45">
                  <c:v>70000</c:v>
                </c:pt>
                <c:pt idx="46">
                  <c:v>41600</c:v>
                </c:pt>
                <c:pt idx="47">
                  <c:v>30000</c:v>
                </c:pt>
                <c:pt idx="48">
                  <c:v>61980</c:v>
                </c:pt>
                <c:pt idx="49">
                  <c:v>57210.05</c:v>
                </c:pt>
                <c:pt idx="50">
                  <c:v>64000</c:v>
                </c:pt>
                <c:pt idx="51">
                  <c:v>21000</c:v>
                </c:pt>
                <c:pt idx="52">
                  <c:v>45000</c:v>
                </c:pt>
                <c:pt idx="53">
                  <c:v>65500</c:v>
                </c:pt>
                <c:pt idx="54">
                  <c:v>82400</c:v>
                </c:pt>
                <c:pt idx="55">
                  <c:v>108000</c:v>
                </c:pt>
                <c:pt idx="56">
                  <c:v>50000</c:v>
                </c:pt>
                <c:pt idx="57">
                  <c:v>49979</c:v>
                </c:pt>
                <c:pt idx="58">
                  <c:v>75900</c:v>
                </c:pt>
                <c:pt idx="59">
                  <c:v>57500</c:v>
                </c:pt>
                <c:pt idx="60">
                  <c:v>221000</c:v>
                </c:pt>
                <c:pt idx="61">
                  <c:v>46900</c:v>
                </c:pt>
                <c:pt idx="62">
                  <c:v>86500</c:v>
                </c:pt>
                <c:pt idx="63">
                  <c:v>100000</c:v>
                </c:pt>
                <c:pt idx="64">
                  <c:v>155000</c:v>
                </c:pt>
                <c:pt idx="65">
                  <c:v>82000</c:v>
                </c:pt>
                <c:pt idx="66">
                  <c:v>70000</c:v>
                </c:pt>
                <c:pt idx="67">
                  <c:v>67975</c:v>
                </c:pt>
                <c:pt idx="68">
                  <c:v>109216</c:v>
                </c:pt>
                <c:pt idx="69">
                  <c:v>76000</c:v>
                </c:pt>
                <c:pt idx="70">
                  <c:v>56533</c:v>
                </c:pt>
                <c:pt idx="71">
                  <c:v>159000</c:v>
                </c:pt>
                <c:pt idx="72">
                  <c:v>57200</c:v>
                </c:pt>
                <c:pt idx="73">
                  <c:v>67000</c:v>
                </c:pt>
                <c:pt idx="74">
                  <c:v>83444</c:v>
                </c:pt>
                <c:pt idx="75">
                  <c:v>54500</c:v>
                </c:pt>
                <c:pt idx="76">
                  <c:v>85000</c:v>
                </c:pt>
                <c:pt idx="77">
                  <c:v>84150</c:v>
                </c:pt>
                <c:pt idx="78">
                  <c:v>78500</c:v>
                </c:pt>
                <c:pt idx="79">
                  <c:v>58440</c:v>
                </c:pt>
                <c:pt idx="80">
                  <c:v>94420</c:v>
                </c:pt>
                <c:pt idx="81">
                  <c:v>74244</c:v>
                </c:pt>
                <c:pt idx="82">
                  <c:v>100800</c:v>
                </c:pt>
                <c:pt idx="83">
                  <c:v>97880</c:v>
                </c:pt>
                <c:pt idx="84">
                  <c:v>111380</c:v>
                </c:pt>
                <c:pt idx="85">
                  <c:v>137280</c:v>
                </c:pt>
                <c:pt idx="86">
                  <c:v>92000</c:v>
                </c:pt>
                <c:pt idx="87">
                  <c:v>136500</c:v>
                </c:pt>
                <c:pt idx="88">
                  <c:v>87500</c:v>
                </c:pt>
                <c:pt idx="89">
                  <c:v>87000</c:v>
                </c:pt>
                <c:pt idx="90">
                  <c:v>123075</c:v>
                </c:pt>
                <c:pt idx="91">
                  <c:v>103500</c:v>
                </c:pt>
                <c:pt idx="92">
                  <c:v>152669</c:v>
                </c:pt>
                <c:pt idx="93">
                  <c:v>172000</c:v>
                </c:pt>
                <c:pt idx="94">
                  <c:v>132000</c:v>
                </c:pt>
                <c:pt idx="95">
                  <c:v>145000</c:v>
                </c:pt>
                <c:pt idx="96">
                  <c:v>250000</c:v>
                </c:pt>
                <c:pt idx="97">
                  <c:v>45000</c:v>
                </c:pt>
                <c:pt idx="98">
                  <c:v>37000</c:v>
                </c:pt>
                <c:pt idx="99">
                  <c:v>30420</c:v>
                </c:pt>
                <c:pt idx="100">
                  <c:v>93000</c:v>
                </c:pt>
                <c:pt idx="101">
                  <c:v>60000</c:v>
                </c:pt>
                <c:pt idx="102">
                  <c:v>30000</c:v>
                </c:pt>
                <c:pt idx="103">
                  <c:v>60000</c:v>
                </c:pt>
                <c:pt idx="104">
                  <c:v>18000</c:v>
                </c:pt>
                <c:pt idx="105">
                  <c:v>60000</c:v>
                </c:pt>
                <c:pt idx="106">
                  <c:v>76480</c:v>
                </c:pt>
                <c:pt idx="107">
                  <c:v>47000</c:v>
                </c:pt>
                <c:pt idx="108">
                  <c:v>87000</c:v>
                </c:pt>
                <c:pt idx="109">
                  <c:v>51500</c:v>
                </c:pt>
                <c:pt idx="110">
                  <c:v>68700</c:v>
                </c:pt>
                <c:pt idx="111">
                  <c:v>88950</c:v>
                </c:pt>
                <c:pt idx="112">
                  <c:v>46202</c:v>
                </c:pt>
                <c:pt idx="113">
                  <c:v>39400</c:v>
                </c:pt>
                <c:pt idx="114">
                  <c:v>39400</c:v>
                </c:pt>
                <c:pt idx="115">
                  <c:v>97000</c:v>
                </c:pt>
                <c:pt idx="116">
                  <c:v>79245</c:v>
                </c:pt>
                <c:pt idx="117">
                  <c:v>46700</c:v>
                </c:pt>
                <c:pt idx="118">
                  <c:v>92500</c:v>
                </c:pt>
                <c:pt idx="119">
                  <c:v>46000</c:v>
                </c:pt>
                <c:pt idx="120">
                  <c:v>101500</c:v>
                </c:pt>
                <c:pt idx="121">
                  <c:v>166700</c:v>
                </c:pt>
                <c:pt idx="122">
                  <c:v>72000</c:v>
                </c:pt>
                <c:pt idx="123">
                  <c:v>118000</c:v>
                </c:pt>
                <c:pt idx="124">
                  <c:v>56670</c:v>
                </c:pt>
                <c:pt idx="125">
                  <c:v>120000</c:v>
                </c:pt>
                <c:pt idx="126">
                  <c:v>65000</c:v>
                </c:pt>
                <c:pt idx="127">
                  <c:v>117000</c:v>
                </c:pt>
                <c:pt idx="128">
                  <c:v>147000</c:v>
                </c:pt>
                <c:pt idx="129">
                  <c:v>137654</c:v>
                </c:pt>
                <c:pt idx="130">
                  <c:v>141850</c:v>
                </c:pt>
                <c:pt idx="131">
                  <c:v>67200</c:v>
                </c:pt>
                <c:pt idx="132">
                  <c:v>91200</c:v>
                </c:pt>
                <c:pt idx="133">
                  <c:v>97822</c:v>
                </c:pt>
                <c:pt idx="134">
                  <c:v>109200</c:v>
                </c:pt>
                <c:pt idx="135">
                  <c:v>220000</c:v>
                </c:pt>
                <c:pt idx="136">
                  <c:v>150000</c:v>
                </c:pt>
                <c:pt idx="137">
                  <c:v>71500</c:v>
                </c:pt>
                <c:pt idx="138">
                  <c:v>108000</c:v>
                </c:pt>
                <c:pt idx="139">
                  <c:v>77660</c:v>
                </c:pt>
                <c:pt idx="140">
                  <c:v>102000</c:v>
                </c:pt>
                <c:pt idx="141">
                  <c:v>88000</c:v>
                </c:pt>
                <c:pt idx="142">
                  <c:v>109000</c:v>
                </c:pt>
              </c:numCache>
            </c:numRef>
          </c:yVal>
          <c:smooth val="0"/>
        </c:ser>
        <c:axId val="7669005"/>
        <c:axId val="1912182"/>
      </c:scatterChart>
      <c:val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FTEs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182"/>
        <c:crosses val="autoZero"/>
        <c:crossBetween val="midCat"/>
        <c:dispUnits/>
      </c:valAx>
      <c:valAx>
        <c:axId val="191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Compensation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90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Smaller Organizations Pay a Higher Salary as a Percent of Total Expenses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475"/>
          <c:w val="0.8567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ResponseData!$K$3</c:f>
              <c:strCache>
                <c:ptCount val="1"/>
                <c:pt idx="0">
                  <c:v>TotComp/TotExp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ResponseData!$C$4:$C$146</c:f>
              <c:numCache>
                <c:ptCount val="143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  <c:pt idx="14">
                  <c:v>782000</c:v>
                </c:pt>
                <c:pt idx="15">
                  <c:v>302063</c:v>
                </c:pt>
                <c:pt idx="16">
                  <c:v>105000</c:v>
                </c:pt>
                <c:pt idx="17">
                  <c:v>1200000</c:v>
                </c:pt>
                <c:pt idx="18">
                  <c:v>356000</c:v>
                </c:pt>
                <c:pt idx="19">
                  <c:v>600000</c:v>
                </c:pt>
                <c:pt idx="20">
                  <c:v>1200000</c:v>
                </c:pt>
                <c:pt idx="21">
                  <c:v>1600000</c:v>
                </c:pt>
                <c:pt idx="22">
                  <c:v>2200000</c:v>
                </c:pt>
                <c:pt idx="23">
                  <c:v>540000</c:v>
                </c:pt>
                <c:pt idx="24">
                  <c:v>300000</c:v>
                </c:pt>
                <c:pt idx="25">
                  <c:v>50000</c:v>
                </c:pt>
                <c:pt idx="26">
                  <c:v>200000</c:v>
                </c:pt>
                <c:pt idx="27">
                  <c:v>280000</c:v>
                </c:pt>
                <c:pt idx="28">
                  <c:v>1400000</c:v>
                </c:pt>
                <c:pt idx="29">
                  <c:v>175000</c:v>
                </c:pt>
                <c:pt idx="30">
                  <c:v>221000</c:v>
                </c:pt>
                <c:pt idx="31">
                  <c:v>108111</c:v>
                </c:pt>
                <c:pt idx="32">
                  <c:v>382629</c:v>
                </c:pt>
                <c:pt idx="33">
                  <c:v>194500</c:v>
                </c:pt>
                <c:pt idx="34">
                  <c:v>1639959</c:v>
                </c:pt>
                <c:pt idx="35">
                  <c:v>1300000</c:v>
                </c:pt>
                <c:pt idx="36">
                  <c:v>250000</c:v>
                </c:pt>
                <c:pt idx="37">
                  <c:v>2000000</c:v>
                </c:pt>
                <c:pt idx="38">
                  <c:v>1320490</c:v>
                </c:pt>
                <c:pt idx="39">
                  <c:v>1461000</c:v>
                </c:pt>
                <c:pt idx="40">
                  <c:v>129486</c:v>
                </c:pt>
                <c:pt idx="41">
                  <c:v>293337</c:v>
                </c:pt>
                <c:pt idx="42">
                  <c:v>125000</c:v>
                </c:pt>
                <c:pt idx="43">
                  <c:v>1070390</c:v>
                </c:pt>
                <c:pt idx="44">
                  <c:v>194394</c:v>
                </c:pt>
                <c:pt idx="45">
                  <c:v>150000</c:v>
                </c:pt>
                <c:pt idx="46">
                  <c:v>700000</c:v>
                </c:pt>
                <c:pt idx="47">
                  <c:v>134200</c:v>
                </c:pt>
                <c:pt idx="48">
                  <c:v>2015260</c:v>
                </c:pt>
                <c:pt idx="49">
                  <c:v>342000</c:v>
                </c:pt>
                <c:pt idx="50">
                  <c:v>1584711</c:v>
                </c:pt>
                <c:pt idx="51">
                  <c:v>75000</c:v>
                </c:pt>
                <c:pt idx="52">
                  <c:v>157000</c:v>
                </c:pt>
                <c:pt idx="53">
                  <c:v>526000</c:v>
                </c:pt>
                <c:pt idx="54">
                  <c:v>1108900</c:v>
                </c:pt>
                <c:pt idx="55">
                  <c:v>6800000</c:v>
                </c:pt>
                <c:pt idx="56">
                  <c:v>345000</c:v>
                </c:pt>
                <c:pt idx="57">
                  <c:v>633041</c:v>
                </c:pt>
                <c:pt idx="58">
                  <c:v>450000</c:v>
                </c:pt>
                <c:pt idx="59">
                  <c:v>1497591</c:v>
                </c:pt>
                <c:pt idx="60">
                  <c:v>14000000</c:v>
                </c:pt>
                <c:pt idx="61">
                  <c:v>150000</c:v>
                </c:pt>
                <c:pt idx="62">
                  <c:v>632488</c:v>
                </c:pt>
                <c:pt idx="63">
                  <c:v>1280000</c:v>
                </c:pt>
                <c:pt idx="64">
                  <c:v>1300000</c:v>
                </c:pt>
                <c:pt idx="65">
                  <c:v>3000000</c:v>
                </c:pt>
                <c:pt idx="66">
                  <c:v>1219000</c:v>
                </c:pt>
                <c:pt idx="67">
                  <c:v>381762</c:v>
                </c:pt>
                <c:pt idx="68">
                  <c:v>1208500</c:v>
                </c:pt>
                <c:pt idx="69">
                  <c:v>498000</c:v>
                </c:pt>
                <c:pt idx="70">
                  <c:v>740794</c:v>
                </c:pt>
                <c:pt idx="71">
                  <c:v>19189284</c:v>
                </c:pt>
                <c:pt idx="72">
                  <c:v>500000</c:v>
                </c:pt>
                <c:pt idx="73">
                  <c:v>1550000</c:v>
                </c:pt>
                <c:pt idx="74">
                  <c:v>1037502</c:v>
                </c:pt>
                <c:pt idx="75">
                  <c:v>1500000</c:v>
                </c:pt>
                <c:pt idx="76">
                  <c:v>1500000</c:v>
                </c:pt>
                <c:pt idx="77">
                  <c:v>9000000</c:v>
                </c:pt>
                <c:pt idx="78">
                  <c:v>900000</c:v>
                </c:pt>
                <c:pt idx="79">
                  <c:v>1040091.01</c:v>
                </c:pt>
                <c:pt idx="80">
                  <c:v>2300000</c:v>
                </c:pt>
                <c:pt idx="81">
                  <c:v>282863</c:v>
                </c:pt>
                <c:pt idx="82">
                  <c:v>2015084</c:v>
                </c:pt>
                <c:pt idx="83">
                  <c:v>919527</c:v>
                </c:pt>
                <c:pt idx="84">
                  <c:v>2300000</c:v>
                </c:pt>
                <c:pt idx="85">
                  <c:v>8300000</c:v>
                </c:pt>
                <c:pt idx="86">
                  <c:v>260000</c:v>
                </c:pt>
                <c:pt idx="87">
                  <c:v>2000000</c:v>
                </c:pt>
                <c:pt idx="88">
                  <c:v>3500000</c:v>
                </c:pt>
                <c:pt idx="89">
                  <c:v>1076000</c:v>
                </c:pt>
                <c:pt idx="90">
                  <c:v>289000</c:v>
                </c:pt>
                <c:pt idx="91">
                  <c:v>1300000</c:v>
                </c:pt>
                <c:pt idx="92">
                  <c:v>6819369</c:v>
                </c:pt>
                <c:pt idx="93">
                  <c:v>9100000</c:v>
                </c:pt>
                <c:pt idx="94">
                  <c:v>1349000</c:v>
                </c:pt>
                <c:pt idx="95">
                  <c:v>5700000</c:v>
                </c:pt>
                <c:pt idx="96">
                  <c:v>22600000</c:v>
                </c:pt>
                <c:pt idx="97">
                  <c:v>185000</c:v>
                </c:pt>
                <c:pt idx="98">
                  <c:v>380000</c:v>
                </c:pt>
                <c:pt idx="99">
                  <c:v>156000</c:v>
                </c:pt>
                <c:pt idx="100">
                  <c:v>900000</c:v>
                </c:pt>
                <c:pt idx="101">
                  <c:v>1167387</c:v>
                </c:pt>
                <c:pt idx="102">
                  <c:v>80000</c:v>
                </c:pt>
                <c:pt idx="103">
                  <c:v>310000</c:v>
                </c:pt>
                <c:pt idx="104">
                  <c:v>81000</c:v>
                </c:pt>
                <c:pt idx="105">
                  <c:v>240000</c:v>
                </c:pt>
                <c:pt idx="106">
                  <c:v>611500</c:v>
                </c:pt>
                <c:pt idx="107">
                  <c:v>150000</c:v>
                </c:pt>
                <c:pt idx="108">
                  <c:v>550000</c:v>
                </c:pt>
                <c:pt idx="109">
                  <c:v>514384</c:v>
                </c:pt>
                <c:pt idx="110">
                  <c:v>750000</c:v>
                </c:pt>
                <c:pt idx="111">
                  <c:v>1500000</c:v>
                </c:pt>
                <c:pt idx="112">
                  <c:v>324475</c:v>
                </c:pt>
                <c:pt idx="113">
                  <c:v>650000</c:v>
                </c:pt>
                <c:pt idx="114">
                  <c:v>650000</c:v>
                </c:pt>
                <c:pt idx="115">
                  <c:v>997000</c:v>
                </c:pt>
                <c:pt idx="116">
                  <c:v>785000</c:v>
                </c:pt>
                <c:pt idx="117">
                  <c:v>72000</c:v>
                </c:pt>
                <c:pt idx="118">
                  <c:v>440000</c:v>
                </c:pt>
                <c:pt idx="119">
                  <c:v>321000</c:v>
                </c:pt>
                <c:pt idx="120">
                  <c:v>4300000</c:v>
                </c:pt>
                <c:pt idx="121">
                  <c:v>900000</c:v>
                </c:pt>
                <c:pt idx="122">
                  <c:v>1400000</c:v>
                </c:pt>
                <c:pt idx="123">
                  <c:v>11000000</c:v>
                </c:pt>
                <c:pt idx="124">
                  <c:v>393140</c:v>
                </c:pt>
                <c:pt idx="125">
                  <c:v>435000</c:v>
                </c:pt>
                <c:pt idx="126">
                  <c:v>370000</c:v>
                </c:pt>
                <c:pt idx="127">
                  <c:v>1200000</c:v>
                </c:pt>
                <c:pt idx="128">
                  <c:v>4944536</c:v>
                </c:pt>
                <c:pt idx="129">
                  <c:v>445000</c:v>
                </c:pt>
                <c:pt idx="130">
                  <c:v>2964597</c:v>
                </c:pt>
                <c:pt idx="131">
                  <c:v>220000</c:v>
                </c:pt>
                <c:pt idx="132">
                  <c:v>301325</c:v>
                </c:pt>
                <c:pt idx="133">
                  <c:v>308352</c:v>
                </c:pt>
                <c:pt idx="134">
                  <c:v>582000</c:v>
                </c:pt>
                <c:pt idx="135">
                  <c:v>1200000</c:v>
                </c:pt>
                <c:pt idx="136">
                  <c:v>14000000</c:v>
                </c:pt>
                <c:pt idx="137">
                  <c:v>3000000</c:v>
                </c:pt>
                <c:pt idx="138">
                  <c:v>5000000</c:v>
                </c:pt>
                <c:pt idx="139">
                  <c:v>350000</c:v>
                </c:pt>
                <c:pt idx="140">
                  <c:v>6000000</c:v>
                </c:pt>
                <c:pt idx="141">
                  <c:v>1500000</c:v>
                </c:pt>
                <c:pt idx="142">
                  <c:v>450000</c:v>
                </c:pt>
              </c:numCache>
            </c:numRef>
          </c:xVal>
          <c:yVal>
            <c:numRef>
              <c:f>ResponseData!$K$4:$K$146</c:f>
              <c:numCache>
                <c:ptCount val="143"/>
                <c:pt idx="0">
                  <c:v>0.2472</c:v>
                </c:pt>
                <c:pt idx="1">
                  <c:v>0.3231236673773987</c:v>
                </c:pt>
                <c:pt idx="2">
                  <c:v>0.4020875</c:v>
                </c:pt>
                <c:pt idx="3">
                  <c:v>0.125</c:v>
                </c:pt>
                <c:pt idx="4">
                  <c:v>0.1964</c:v>
                </c:pt>
                <c:pt idx="5">
                  <c:v>0.09867852326559781</c:v>
                </c:pt>
                <c:pt idx="6">
                  <c:v>0.16485416666666666</c:v>
                </c:pt>
                <c:pt idx="7">
                  <c:v>0.15943775100401605</c:v>
                </c:pt>
                <c:pt idx="8">
                  <c:v>0.2189655172413793</c:v>
                </c:pt>
                <c:pt idx="9">
                  <c:v>0.051941176470588234</c:v>
                </c:pt>
                <c:pt idx="10">
                  <c:v>0.17489855072463767</c:v>
                </c:pt>
                <c:pt idx="11">
                  <c:v>0.4</c:v>
                </c:pt>
                <c:pt idx="12">
                  <c:v>0.33594306049822065</c:v>
                </c:pt>
                <c:pt idx="13">
                  <c:v>0.14526315789473684</c:v>
                </c:pt>
                <c:pt idx="14">
                  <c:v>0.06943734015345268</c:v>
                </c:pt>
                <c:pt idx="15">
                  <c:v>0.11255930054326416</c:v>
                </c:pt>
                <c:pt idx="16">
                  <c:v>0.3631238095238095</c:v>
                </c:pt>
                <c:pt idx="17">
                  <c:v>0.06</c:v>
                </c:pt>
                <c:pt idx="18">
                  <c:v>0.17134831460674158</c:v>
                </c:pt>
                <c:pt idx="19">
                  <c:v>0.16833333333333333</c:v>
                </c:pt>
                <c:pt idx="20">
                  <c:v>0.12916666666666668</c:v>
                </c:pt>
                <c:pt idx="21">
                  <c:v>0.068125</c:v>
                </c:pt>
                <c:pt idx="22">
                  <c:v>0.07363636363636364</c:v>
                </c:pt>
                <c:pt idx="23">
                  <c:v>0.09259259259259259</c:v>
                </c:pt>
                <c:pt idx="24">
                  <c:v>0.16666666666666666</c:v>
                </c:pt>
                <c:pt idx="25">
                  <c:v>1.3</c:v>
                </c:pt>
                <c:pt idx="26">
                  <c:v>0.075</c:v>
                </c:pt>
                <c:pt idx="27">
                  <c:v>0.13071428571428573</c:v>
                </c:pt>
                <c:pt idx="28">
                  <c:v>0.04535714285714286</c:v>
                </c:pt>
                <c:pt idx="29">
                  <c:v>0.2782857142857143</c:v>
                </c:pt>
                <c:pt idx="30">
                  <c:v>0.34968325791855204</c:v>
                </c:pt>
                <c:pt idx="31">
                  <c:v>0.8343276817345135</c:v>
                </c:pt>
                <c:pt idx="32">
                  <c:v>0.16245501517135397</c:v>
                </c:pt>
                <c:pt idx="33">
                  <c:v>0.2737789203084833</c:v>
                </c:pt>
                <c:pt idx="34">
                  <c:v>0.04674507106580104</c:v>
                </c:pt>
                <c:pt idx="35">
                  <c:v>0.07615384615384616</c:v>
                </c:pt>
                <c:pt idx="36">
                  <c:v>0.28564</c:v>
                </c:pt>
                <c:pt idx="37">
                  <c:v>0.04</c:v>
                </c:pt>
                <c:pt idx="38">
                  <c:v>0.08633158903134443</c:v>
                </c:pt>
                <c:pt idx="39">
                  <c:v>0.07348323066392881</c:v>
                </c:pt>
                <c:pt idx="40">
                  <c:v>0.2316852787173903</c:v>
                </c:pt>
                <c:pt idx="41">
                  <c:v>0.12954383524751395</c:v>
                </c:pt>
                <c:pt idx="42">
                  <c:v>0.2496</c:v>
                </c:pt>
                <c:pt idx="43">
                  <c:v>0.06072552994702865</c:v>
                </c:pt>
                <c:pt idx="44">
                  <c:v>0.19259853699188245</c:v>
                </c:pt>
                <c:pt idx="45">
                  <c:v>0.4666666666666667</c:v>
                </c:pt>
                <c:pt idx="46">
                  <c:v>0.05942857142857143</c:v>
                </c:pt>
                <c:pt idx="47">
                  <c:v>0.22354694485842028</c:v>
                </c:pt>
                <c:pt idx="48">
                  <c:v>0.030755336780365808</c:v>
                </c:pt>
                <c:pt idx="49">
                  <c:v>0.16728084795321638</c:v>
                </c:pt>
                <c:pt idx="50">
                  <c:v>0.04038591263643655</c:v>
                </c:pt>
                <c:pt idx="51">
                  <c:v>0.28</c:v>
                </c:pt>
                <c:pt idx="52">
                  <c:v>0.28662420382165604</c:v>
                </c:pt>
                <c:pt idx="53">
                  <c:v>0.12452471482889733</c:v>
                </c:pt>
                <c:pt idx="54">
                  <c:v>0.07430787266660654</c:v>
                </c:pt>
                <c:pt idx="55">
                  <c:v>0.01588235294117647</c:v>
                </c:pt>
                <c:pt idx="56">
                  <c:v>0.14492753623188406</c:v>
                </c:pt>
                <c:pt idx="57">
                  <c:v>0.07895065248538405</c:v>
                </c:pt>
                <c:pt idx="58">
                  <c:v>0.16866666666666666</c:v>
                </c:pt>
                <c:pt idx="59">
                  <c:v>0.03839499569642179</c:v>
                </c:pt>
                <c:pt idx="60">
                  <c:v>0.015785714285714285</c:v>
                </c:pt>
                <c:pt idx="61">
                  <c:v>0.31266666666666665</c:v>
                </c:pt>
                <c:pt idx="62">
                  <c:v>0.13676148796498905</c:v>
                </c:pt>
                <c:pt idx="63">
                  <c:v>0.078125</c:v>
                </c:pt>
                <c:pt idx="64">
                  <c:v>0.11923076923076924</c:v>
                </c:pt>
                <c:pt idx="65">
                  <c:v>0.027333333333333334</c:v>
                </c:pt>
                <c:pt idx="66">
                  <c:v>0.05742411812961444</c:v>
                </c:pt>
                <c:pt idx="67">
                  <c:v>0.17805596156767828</c:v>
                </c:pt>
                <c:pt idx="68">
                  <c:v>0.09037318990484071</c:v>
                </c:pt>
                <c:pt idx="69">
                  <c:v>0.15261044176706828</c:v>
                </c:pt>
                <c:pt idx="70">
                  <c:v>0.07631406301886895</c:v>
                </c:pt>
                <c:pt idx="71">
                  <c:v>0.008285874553735303</c:v>
                </c:pt>
                <c:pt idx="72">
                  <c:v>0.1144</c:v>
                </c:pt>
                <c:pt idx="73">
                  <c:v>0.043225806451612905</c:v>
                </c:pt>
                <c:pt idx="74">
                  <c:v>0.08042779676569298</c:v>
                </c:pt>
                <c:pt idx="75">
                  <c:v>0.036333333333333336</c:v>
                </c:pt>
                <c:pt idx="76">
                  <c:v>0.056666666666666664</c:v>
                </c:pt>
                <c:pt idx="77">
                  <c:v>0.00935</c:v>
                </c:pt>
                <c:pt idx="78">
                  <c:v>0.08722222222222223</c:v>
                </c:pt>
                <c:pt idx="79">
                  <c:v>0.05618739075535323</c:v>
                </c:pt>
                <c:pt idx="80">
                  <c:v>0.04105217391304348</c:v>
                </c:pt>
                <c:pt idx="81">
                  <c:v>0.26247335282451223</c:v>
                </c:pt>
                <c:pt idx="82">
                  <c:v>0.05002272858104178</c:v>
                </c:pt>
                <c:pt idx="83">
                  <c:v>0.10644603149227809</c:v>
                </c:pt>
                <c:pt idx="84">
                  <c:v>0.04842608695652174</c:v>
                </c:pt>
                <c:pt idx="85">
                  <c:v>0.016539759036144578</c:v>
                </c:pt>
                <c:pt idx="86">
                  <c:v>0.35384615384615387</c:v>
                </c:pt>
                <c:pt idx="87">
                  <c:v>0.06825</c:v>
                </c:pt>
                <c:pt idx="88">
                  <c:v>0.025</c:v>
                </c:pt>
                <c:pt idx="89">
                  <c:v>0.08085501858736059</c:v>
                </c:pt>
                <c:pt idx="90">
                  <c:v>0.4258650519031142</c:v>
                </c:pt>
                <c:pt idx="91">
                  <c:v>0.07961538461538462</c:v>
                </c:pt>
                <c:pt idx="92">
                  <c:v>0.02238755521221978</c:v>
                </c:pt>
                <c:pt idx="93">
                  <c:v>0.018901098901098902</c:v>
                </c:pt>
                <c:pt idx="94">
                  <c:v>0.09785025945144551</c:v>
                </c:pt>
                <c:pt idx="95">
                  <c:v>0.02543859649122807</c:v>
                </c:pt>
                <c:pt idx="96">
                  <c:v>0.011061946902654867</c:v>
                </c:pt>
                <c:pt idx="97">
                  <c:v>0.24324324324324326</c:v>
                </c:pt>
                <c:pt idx="98">
                  <c:v>0.09736842105263158</c:v>
                </c:pt>
                <c:pt idx="99">
                  <c:v>0.195</c:v>
                </c:pt>
                <c:pt idx="100">
                  <c:v>0.10333333333333333</c:v>
                </c:pt>
                <c:pt idx="101">
                  <c:v>0.05139683755258539</c:v>
                </c:pt>
                <c:pt idx="102">
                  <c:v>0.375</c:v>
                </c:pt>
                <c:pt idx="103">
                  <c:v>0.1935483870967742</c:v>
                </c:pt>
                <c:pt idx="104">
                  <c:v>0.2222222222222222</c:v>
                </c:pt>
                <c:pt idx="105">
                  <c:v>0.25</c:v>
                </c:pt>
                <c:pt idx="106">
                  <c:v>0.12506950122649224</c:v>
                </c:pt>
                <c:pt idx="107">
                  <c:v>0.31333333333333335</c:v>
                </c:pt>
                <c:pt idx="108">
                  <c:v>0.15818181818181817</c:v>
                </c:pt>
                <c:pt idx="109">
                  <c:v>0.10011975489128744</c:v>
                </c:pt>
                <c:pt idx="110">
                  <c:v>0.0916</c:v>
                </c:pt>
                <c:pt idx="111">
                  <c:v>0.0593</c:v>
                </c:pt>
                <c:pt idx="112">
                  <c:v>0.14239001463903228</c:v>
                </c:pt>
                <c:pt idx="113">
                  <c:v>0.06061538461538461</c:v>
                </c:pt>
                <c:pt idx="114">
                  <c:v>0.06061538461538461</c:v>
                </c:pt>
                <c:pt idx="115">
                  <c:v>0.09729187562688064</c:v>
                </c:pt>
                <c:pt idx="116">
                  <c:v>0.10094904458598726</c:v>
                </c:pt>
                <c:pt idx="117">
                  <c:v>0.6486111111111111</c:v>
                </c:pt>
                <c:pt idx="118">
                  <c:v>0.21022727272727273</c:v>
                </c:pt>
                <c:pt idx="119">
                  <c:v>0.14330218068535824</c:v>
                </c:pt>
                <c:pt idx="120">
                  <c:v>0.0236046511627907</c:v>
                </c:pt>
                <c:pt idx="121">
                  <c:v>0.18522222222222223</c:v>
                </c:pt>
                <c:pt idx="122">
                  <c:v>0.05142857142857143</c:v>
                </c:pt>
                <c:pt idx="123">
                  <c:v>0.010727272727272728</c:v>
                </c:pt>
                <c:pt idx="124">
                  <c:v>0.14414712316223227</c:v>
                </c:pt>
                <c:pt idx="125">
                  <c:v>0.27586206896551724</c:v>
                </c:pt>
                <c:pt idx="126">
                  <c:v>0.17567567567567569</c:v>
                </c:pt>
                <c:pt idx="127">
                  <c:v>0.0975</c:v>
                </c:pt>
                <c:pt idx="128">
                  <c:v>0.029729786576536202</c:v>
                </c:pt>
                <c:pt idx="129">
                  <c:v>0.30933483146067414</c:v>
                </c:pt>
                <c:pt idx="130">
                  <c:v>0.04784798743303053</c:v>
                </c:pt>
                <c:pt idx="131">
                  <c:v>0.3054545454545455</c:v>
                </c:pt>
                <c:pt idx="132">
                  <c:v>0.30266323736829004</c:v>
                </c:pt>
                <c:pt idx="133">
                  <c:v>0.3172413345786633</c:v>
                </c:pt>
                <c:pt idx="134">
                  <c:v>0.18762886597938144</c:v>
                </c:pt>
                <c:pt idx="135">
                  <c:v>0.18333333333333332</c:v>
                </c:pt>
                <c:pt idx="136">
                  <c:v>0.010714285714285714</c:v>
                </c:pt>
                <c:pt idx="137">
                  <c:v>0.023833333333333335</c:v>
                </c:pt>
                <c:pt idx="138">
                  <c:v>0.0216</c:v>
                </c:pt>
                <c:pt idx="139">
                  <c:v>0.2218857142857143</c:v>
                </c:pt>
                <c:pt idx="140">
                  <c:v>0.017</c:v>
                </c:pt>
                <c:pt idx="141">
                  <c:v>0.058666666666666666</c:v>
                </c:pt>
                <c:pt idx="142">
                  <c:v>0.24222222222222223</c:v>
                </c:pt>
              </c:numCache>
            </c:numRef>
          </c:yVal>
          <c:smooth val="0"/>
        </c:ser>
        <c:axId val="17209639"/>
        <c:axId val="20669024"/>
      </c:scatterChart>
      <c:val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Expenses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69024"/>
        <c:crosses val="autoZero"/>
        <c:crossBetween val="midCat"/>
        <c:dispUnits/>
      </c:valAx>
      <c:valAx>
        <c:axId val="20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Compensation as a Percent of Total Expenses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96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9475"/>
          <c:w val="0.1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0.647</cdr:y>
    </cdr:from>
    <cdr:to>
      <cdr:x>0.8705</cdr:x>
      <cdr:y>0.842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7334250" y="30861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0.583</cdr:y>
    </cdr:from>
    <cdr:to>
      <cdr:x>0.46425</cdr:x>
      <cdr:y>0.76475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2781300"/>
          <a:ext cx="189547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Smallest 100 organizations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 20%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Total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Expenses while the largest 43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 80%</a:t>
          </a:r>
        </a:p>
      </cdr:txBody>
    </cdr:sp>
  </cdr:relSizeAnchor>
  <cdr:relSizeAnchor xmlns:cdr="http://schemas.openxmlformats.org/drawingml/2006/chartDrawing">
    <cdr:from>
      <cdr:x>0.474</cdr:x>
      <cdr:y>0.6485</cdr:y>
    </cdr:from>
    <cdr:to>
      <cdr:x>0.59025</cdr:x>
      <cdr:y>0.74625</cdr:y>
    </cdr:to>
    <cdr:sp>
      <cdr:nvSpPr>
        <cdr:cNvPr id="3" name="Straight Arrow Connector 4"/>
        <cdr:cNvSpPr>
          <a:spLocks/>
        </cdr:cNvSpPr>
      </cdr:nvSpPr>
      <cdr:spPr>
        <a:xfrm>
          <a:off x="4495800" y="3095625"/>
          <a:ext cx="1104900" cy="4667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0.5065</cdr:x>
      <cdr:y>0.246</cdr:y>
    </cdr:from>
    <cdr:to>
      <cdr:x>0.7065</cdr:x>
      <cdr:y>0.391</cdr:y>
    </cdr:to>
    <cdr:sp>
      <cdr:nvSpPr>
        <cdr:cNvPr id="4" name="TextBox 1"/>
        <cdr:cNvSpPr txBox="1">
          <a:spLocks noChangeArrowheads="1"/>
        </cdr:cNvSpPr>
      </cdr:nvSpPr>
      <cdr:spPr>
        <a:xfrm>
          <a:off x="4800600" y="1171575"/>
          <a:ext cx="1895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Largest 3 organizations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 20%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Total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Expenses</a:t>
          </a:r>
        </a:p>
      </cdr:txBody>
    </cdr:sp>
  </cdr:relSizeAnchor>
  <cdr:relSizeAnchor xmlns:cdr="http://schemas.openxmlformats.org/drawingml/2006/chartDrawing">
    <cdr:from>
      <cdr:x>0.713</cdr:x>
      <cdr:y>0.294</cdr:y>
    </cdr:from>
    <cdr:to>
      <cdr:x>0.80325</cdr:x>
      <cdr:y>0.294</cdr:y>
    </cdr:to>
    <cdr:sp>
      <cdr:nvSpPr>
        <cdr:cNvPr id="5" name="Straight Arrow Connector 8"/>
        <cdr:cNvSpPr>
          <a:spLocks/>
        </cdr:cNvSpPr>
      </cdr:nvSpPr>
      <cdr:spPr>
        <a:xfrm>
          <a:off x="6762750" y="1400175"/>
          <a:ext cx="85725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11</xdr:row>
      <xdr:rowOff>19050</xdr:rowOff>
    </xdr:from>
    <xdr:to>
      <xdr:col>23</xdr:col>
      <xdr:colOff>66675</xdr:colOff>
      <xdr:row>33</xdr:row>
      <xdr:rowOff>161925</xdr:rowOff>
    </xdr:to>
    <xdr:graphicFrame>
      <xdr:nvGraphicFramePr>
        <xdr:cNvPr id="1" name="Chart 4"/>
        <xdr:cNvGraphicFramePr/>
      </xdr:nvGraphicFramePr>
      <xdr:xfrm>
        <a:off x="6867525" y="2114550"/>
        <a:ext cx="9020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35</xdr:row>
      <xdr:rowOff>95250</xdr:rowOff>
    </xdr:from>
    <xdr:to>
      <xdr:col>22</xdr:col>
      <xdr:colOff>600075</xdr:colOff>
      <xdr:row>60</xdr:row>
      <xdr:rowOff>114300</xdr:rowOff>
    </xdr:to>
    <xdr:graphicFrame>
      <xdr:nvGraphicFramePr>
        <xdr:cNvPr id="2" name="Chart 3"/>
        <xdr:cNvGraphicFramePr/>
      </xdr:nvGraphicFramePr>
      <xdr:xfrm>
        <a:off x="6315075" y="6762750"/>
        <a:ext cx="94964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62</xdr:row>
      <xdr:rowOff>9525</xdr:rowOff>
    </xdr:from>
    <xdr:to>
      <xdr:col>23</xdr:col>
      <xdr:colOff>19050</xdr:colOff>
      <xdr:row>87</xdr:row>
      <xdr:rowOff>133350</xdr:rowOff>
    </xdr:to>
    <xdr:graphicFrame>
      <xdr:nvGraphicFramePr>
        <xdr:cNvPr id="3" name="Chart 1"/>
        <xdr:cNvGraphicFramePr/>
      </xdr:nvGraphicFramePr>
      <xdr:xfrm>
        <a:off x="6324600" y="11820525"/>
        <a:ext cx="9515475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27</xdr:col>
      <xdr:colOff>123825</xdr:colOff>
      <xdr:row>41</xdr:row>
      <xdr:rowOff>95250</xdr:rowOff>
    </xdr:to>
    <xdr:graphicFrame>
      <xdr:nvGraphicFramePr>
        <xdr:cNvPr id="1" name="Chart 2"/>
        <xdr:cNvGraphicFramePr/>
      </xdr:nvGraphicFramePr>
      <xdr:xfrm>
        <a:off x="609600" y="190500"/>
        <a:ext cx="159734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27</xdr:col>
      <xdr:colOff>123825</xdr:colOff>
      <xdr:row>41</xdr:row>
      <xdr:rowOff>95250</xdr:rowOff>
    </xdr:to>
    <xdr:graphicFrame>
      <xdr:nvGraphicFramePr>
        <xdr:cNvPr id="1" name="Chart 2"/>
        <xdr:cNvGraphicFramePr/>
      </xdr:nvGraphicFramePr>
      <xdr:xfrm>
        <a:off x="609600" y="190500"/>
        <a:ext cx="159734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27</xdr:col>
      <xdr:colOff>123825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609600" y="190500"/>
        <a:ext cx="159734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27</xdr:col>
      <xdr:colOff>114300</xdr:colOff>
      <xdr:row>41</xdr:row>
      <xdr:rowOff>95250</xdr:rowOff>
    </xdr:to>
    <xdr:graphicFrame>
      <xdr:nvGraphicFramePr>
        <xdr:cNvPr id="1" name="Chart 2"/>
        <xdr:cNvGraphicFramePr/>
      </xdr:nvGraphicFramePr>
      <xdr:xfrm>
        <a:off x="600075" y="190500"/>
        <a:ext cx="159734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28</xdr:col>
      <xdr:colOff>85725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628650" y="190500"/>
        <a:ext cx="16525875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19050</xdr:rowOff>
    </xdr:from>
    <xdr:to>
      <xdr:col>28</xdr:col>
      <xdr:colOff>247650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600075" y="209550"/>
        <a:ext cx="167163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PageLayoutView="0" workbookViewId="0" topLeftCell="B1">
      <selection activeCell="R8" sqref="R8"/>
    </sheetView>
  </sheetViews>
  <sheetFormatPr defaultColWidth="9.140625" defaultRowHeight="15"/>
  <cols>
    <col min="1" max="1" width="11.8515625" style="0" customWidth="1"/>
    <col min="2" max="2" width="11.8515625" style="4" customWidth="1"/>
    <col min="3" max="3" width="14.00390625" style="10" customWidth="1"/>
    <col min="4" max="4" width="11.28125" style="12" customWidth="1"/>
    <col min="5" max="5" width="14.00390625" style="10" customWidth="1"/>
    <col min="6" max="6" width="10.8515625" style="0" customWidth="1"/>
    <col min="7" max="7" width="12.421875" style="0" customWidth="1"/>
    <col min="8" max="8" width="14.57421875" style="0" customWidth="1"/>
    <col min="9" max="9" width="15.57421875" style="0" customWidth="1"/>
    <col min="10" max="10" width="17.28125" style="4" customWidth="1"/>
    <col min="11" max="11" width="16.57421875" style="0" customWidth="1"/>
    <col min="12" max="12" width="12.7109375" style="0" customWidth="1"/>
    <col min="14" max="14" width="9.140625" style="29" customWidth="1"/>
  </cols>
  <sheetData>
    <row r="1" ht="15.75">
      <c r="B1" s="45" t="s">
        <v>175</v>
      </c>
    </row>
    <row r="2" ht="15.75">
      <c r="B2" s="45" t="s">
        <v>176</v>
      </c>
    </row>
    <row r="3" spans="1:12" ht="15">
      <c r="A3" s="1" t="s">
        <v>0</v>
      </c>
      <c r="B3" s="46" t="s">
        <v>1</v>
      </c>
      <c r="C3" s="47" t="s">
        <v>2</v>
      </c>
      <c r="D3" s="48" t="s">
        <v>3</v>
      </c>
      <c r="E3" s="47" t="s">
        <v>4</v>
      </c>
      <c r="F3" s="49" t="s">
        <v>5</v>
      </c>
      <c r="G3" s="49" t="s">
        <v>6</v>
      </c>
      <c r="H3" s="53" t="s">
        <v>139</v>
      </c>
      <c r="I3" s="53" t="s">
        <v>140</v>
      </c>
      <c r="J3" s="46" t="s">
        <v>7</v>
      </c>
      <c r="K3" s="54" t="s">
        <v>150</v>
      </c>
      <c r="L3" s="54" t="s">
        <v>151</v>
      </c>
    </row>
    <row r="4" spans="1:12" ht="15">
      <c r="A4" s="2">
        <v>33</v>
      </c>
      <c r="B4" s="50" t="s">
        <v>19</v>
      </c>
      <c r="C4" s="51">
        <v>150000</v>
      </c>
      <c r="D4" s="52">
        <v>3</v>
      </c>
      <c r="E4" s="51">
        <v>37080</v>
      </c>
      <c r="F4" s="51">
        <v>0</v>
      </c>
      <c r="G4" s="51">
        <v>0</v>
      </c>
      <c r="H4" s="10">
        <f aca="true" t="shared" si="0" ref="H4:H35">E4+F4</f>
        <v>37080</v>
      </c>
      <c r="I4" s="10">
        <f aca="true" t="shared" si="1" ref="I4:I35">E4+F4+G4</f>
        <v>37080</v>
      </c>
      <c r="J4" s="4" t="s">
        <v>146</v>
      </c>
      <c r="K4" s="14">
        <f aca="true" t="shared" si="2" ref="K4:K35">I4/C4</f>
        <v>0.2472</v>
      </c>
      <c r="L4" s="10">
        <f aca="true" t="shared" si="3" ref="L4:L35">C4/D4</f>
        <v>50000</v>
      </c>
    </row>
    <row r="5" spans="1:12" ht="15">
      <c r="A5" s="2">
        <v>135</v>
      </c>
      <c r="B5" s="3" t="s">
        <v>117</v>
      </c>
      <c r="C5" s="5">
        <v>187600</v>
      </c>
      <c r="D5" s="6">
        <v>1</v>
      </c>
      <c r="E5" s="5">
        <v>60618</v>
      </c>
      <c r="F5" s="5">
        <v>0</v>
      </c>
      <c r="G5" s="5">
        <v>0</v>
      </c>
      <c r="H5" s="10">
        <f t="shared" si="0"/>
        <v>60618</v>
      </c>
      <c r="I5" s="10">
        <f t="shared" si="1"/>
        <v>60618</v>
      </c>
      <c r="J5" s="4" t="s">
        <v>146</v>
      </c>
      <c r="K5" s="14">
        <f t="shared" si="2"/>
        <v>0.3231236673773987</v>
      </c>
      <c r="L5" s="10">
        <f t="shared" si="3"/>
        <v>187600</v>
      </c>
    </row>
    <row r="6" spans="1:12" ht="15">
      <c r="A6" s="2">
        <v>137</v>
      </c>
      <c r="B6" s="3" t="s">
        <v>119</v>
      </c>
      <c r="C6" s="5">
        <v>80000</v>
      </c>
      <c r="D6" s="6">
        <v>2</v>
      </c>
      <c r="E6" s="5">
        <v>32167</v>
      </c>
      <c r="F6" s="5">
        <v>0</v>
      </c>
      <c r="G6" s="5">
        <v>0</v>
      </c>
      <c r="H6" s="10">
        <f t="shared" si="0"/>
        <v>32167</v>
      </c>
      <c r="I6" s="10">
        <f t="shared" si="1"/>
        <v>32167</v>
      </c>
      <c r="J6" s="4" t="s">
        <v>146</v>
      </c>
      <c r="K6" s="14">
        <f t="shared" si="2"/>
        <v>0.4020875</v>
      </c>
      <c r="L6" s="10">
        <f t="shared" si="3"/>
        <v>40000</v>
      </c>
    </row>
    <row r="7" spans="1:12" ht="15">
      <c r="A7" s="2">
        <v>153</v>
      </c>
      <c r="B7" s="3" t="s">
        <v>134</v>
      </c>
      <c r="C7" s="5">
        <v>440000</v>
      </c>
      <c r="D7" s="6">
        <v>7</v>
      </c>
      <c r="E7" s="5">
        <v>55000</v>
      </c>
      <c r="F7" s="5">
        <v>0</v>
      </c>
      <c r="G7" s="5">
        <v>0</v>
      </c>
      <c r="H7" s="10">
        <f t="shared" si="0"/>
        <v>55000</v>
      </c>
      <c r="I7" s="10">
        <f t="shared" si="1"/>
        <v>55000</v>
      </c>
      <c r="J7" s="4" t="s">
        <v>146</v>
      </c>
      <c r="K7" s="14">
        <f t="shared" si="2"/>
        <v>0.125</v>
      </c>
      <c r="L7" s="10">
        <f t="shared" si="3"/>
        <v>62857.142857142855</v>
      </c>
    </row>
    <row r="8" spans="1:12" ht="15">
      <c r="A8" s="2">
        <v>47</v>
      </c>
      <c r="B8" s="3" t="s">
        <v>32</v>
      </c>
      <c r="C8" s="5">
        <v>250000</v>
      </c>
      <c r="D8" s="6">
        <v>4</v>
      </c>
      <c r="E8" s="5">
        <v>49000</v>
      </c>
      <c r="F8" s="5">
        <v>100</v>
      </c>
      <c r="G8" s="5">
        <v>0</v>
      </c>
      <c r="H8" s="10">
        <f t="shared" si="0"/>
        <v>49100</v>
      </c>
      <c r="I8" s="10">
        <f t="shared" si="1"/>
        <v>49100</v>
      </c>
      <c r="J8" s="4" t="s">
        <v>146</v>
      </c>
      <c r="K8" s="14">
        <f t="shared" si="2"/>
        <v>0.1964</v>
      </c>
      <c r="L8" s="10">
        <f t="shared" si="3"/>
        <v>62500</v>
      </c>
    </row>
    <row r="9" spans="1:12" ht="15">
      <c r="A9" s="2">
        <v>73</v>
      </c>
      <c r="B9" s="3" t="s">
        <v>58</v>
      </c>
      <c r="C9" s="5">
        <v>694072</v>
      </c>
      <c r="D9" s="6">
        <v>10</v>
      </c>
      <c r="E9" s="5">
        <v>67928</v>
      </c>
      <c r="F9" s="5">
        <v>0</v>
      </c>
      <c r="G9" s="5">
        <v>562</v>
      </c>
      <c r="H9" s="10">
        <f t="shared" si="0"/>
        <v>67928</v>
      </c>
      <c r="I9" s="10">
        <f t="shared" si="1"/>
        <v>68490</v>
      </c>
      <c r="J9" s="4" t="s">
        <v>146</v>
      </c>
      <c r="K9" s="14">
        <f t="shared" si="2"/>
        <v>0.09867852326559781</v>
      </c>
      <c r="L9" s="10">
        <f t="shared" si="3"/>
        <v>69407.2</v>
      </c>
    </row>
    <row r="10" spans="1:12" ht="15">
      <c r="A10" s="2">
        <v>52</v>
      </c>
      <c r="B10" s="3" t="s">
        <v>37</v>
      </c>
      <c r="C10" s="5">
        <v>480000</v>
      </c>
      <c r="D10" s="6">
        <v>3</v>
      </c>
      <c r="E10" s="5">
        <v>77000</v>
      </c>
      <c r="F10" s="5">
        <v>0</v>
      </c>
      <c r="G10" s="5">
        <v>2130</v>
      </c>
      <c r="H10" s="10">
        <f t="shared" si="0"/>
        <v>77000</v>
      </c>
      <c r="I10" s="10">
        <f t="shared" si="1"/>
        <v>79130</v>
      </c>
      <c r="J10" s="4" t="s">
        <v>146</v>
      </c>
      <c r="K10" s="14">
        <f t="shared" si="2"/>
        <v>0.16485416666666666</v>
      </c>
      <c r="L10" s="10">
        <f t="shared" si="3"/>
        <v>160000</v>
      </c>
    </row>
    <row r="11" spans="1:12" ht="15">
      <c r="A11" s="2">
        <v>98</v>
      </c>
      <c r="B11" s="3" t="s">
        <v>82</v>
      </c>
      <c r="C11" s="5">
        <v>498000</v>
      </c>
      <c r="D11" s="6">
        <v>3.5</v>
      </c>
      <c r="E11" s="5">
        <v>77000</v>
      </c>
      <c r="F11" s="5">
        <v>0</v>
      </c>
      <c r="G11" s="5">
        <v>2400</v>
      </c>
      <c r="H11" s="10">
        <f t="shared" si="0"/>
        <v>77000</v>
      </c>
      <c r="I11" s="10">
        <f t="shared" si="1"/>
        <v>79400</v>
      </c>
      <c r="J11" s="4" t="s">
        <v>146</v>
      </c>
      <c r="K11" s="14">
        <f t="shared" si="2"/>
        <v>0.15943775100401605</v>
      </c>
      <c r="L11" s="10">
        <f t="shared" si="3"/>
        <v>142285.7142857143</v>
      </c>
    </row>
    <row r="12" spans="1:12" ht="15">
      <c r="A12" s="2">
        <v>30</v>
      </c>
      <c r="B12" s="3" t="s">
        <v>16</v>
      </c>
      <c r="C12" s="5">
        <v>290000</v>
      </c>
      <c r="D12" s="6">
        <v>5</v>
      </c>
      <c r="E12" s="5">
        <v>60000</v>
      </c>
      <c r="F12" s="5">
        <v>1000</v>
      </c>
      <c r="G12" s="5">
        <v>2500</v>
      </c>
      <c r="H12" s="10">
        <f t="shared" si="0"/>
        <v>61000</v>
      </c>
      <c r="I12" s="10">
        <f t="shared" si="1"/>
        <v>63500</v>
      </c>
      <c r="J12" s="4" t="s">
        <v>146</v>
      </c>
      <c r="K12" s="14">
        <f t="shared" si="2"/>
        <v>0.2189655172413793</v>
      </c>
      <c r="L12" s="10">
        <f t="shared" si="3"/>
        <v>58000</v>
      </c>
    </row>
    <row r="13" spans="1:12" ht="15">
      <c r="A13" s="2">
        <v>50</v>
      </c>
      <c r="B13" s="3" t="s">
        <v>35</v>
      </c>
      <c r="C13" s="5">
        <v>1700000</v>
      </c>
      <c r="D13" s="6">
        <v>38</v>
      </c>
      <c r="E13" s="5">
        <v>85000</v>
      </c>
      <c r="F13" s="5">
        <v>0</v>
      </c>
      <c r="G13" s="5">
        <v>3300</v>
      </c>
      <c r="H13" s="10">
        <f t="shared" si="0"/>
        <v>85000</v>
      </c>
      <c r="I13" s="10">
        <f t="shared" si="1"/>
        <v>88300</v>
      </c>
      <c r="J13" s="4" t="s">
        <v>146</v>
      </c>
      <c r="K13" s="14">
        <f t="shared" si="2"/>
        <v>0.051941176470588234</v>
      </c>
      <c r="L13" s="10">
        <f t="shared" si="3"/>
        <v>44736.84210526316</v>
      </c>
    </row>
    <row r="14" spans="1:12" ht="15">
      <c r="A14" s="2">
        <v>138</v>
      </c>
      <c r="B14" s="3" t="s">
        <v>120</v>
      </c>
      <c r="C14" s="5">
        <v>345000</v>
      </c>
      <c r="D14" s="6">
        <v>5</v>
      </c>
      <c r="E14" s="5">
        <v>55000</v>
      </c>
      <c r="F14" s="5">
        <v>0</v>
      </c>
      <c r="G14" s="5">
        <v>5340</v>
      </c>
      <c r="H14" s="10">
        <f t="shared" si="0"/>
        <v>55000</v>
      </c>
      <c r="I14" s="10">
        <f t="shared" si="1"/>
        <v>60340</v>
      </c>
      <c r="J14" s="4" t="s">
        <v>146</v>
      </c>
      <c r="K14" s="14">
        <f t="shared" si="2"/>
        <v>0.17489855072463767</v>
      </c>
      <c r="L14" s="10">
        <f t="shared" si="3"/>
        <v>69000</v>
      </c>
    </row>
    <row r="15" spans="1:12" ht="15">
      <c r="A15" s="2">
        <v>102</v>
      </c>
      <c r="B15" s="3" t="s">
        <v>86</v>
      </c>
      <c r="C15" s="5">
        <v>120000</v>
      </c>
      <c r="D15" s="6">
        <v>1.5</v>
      </c>
      <c r="E15" s="5">
        <v>41000</v>
      </c>
      <c r="F15" s="5">
        <v>0</v>
      </c>
      <c r="G15" s="5">
        <v>7000</v>
      </c>
      <c r="H15" s="10">
        <f t="shared" si="0"/>
        <v>41000</v>
      </c>
      <c r="I15" s="10">
        <f t="shared" si="1"/>
        <v>48000</v>
      </c>
      <c r="J15" s="4" t="s">
        <v>146</v>
      </c>
      <c r="K15" s="14">
        <f t="shared" si="2"/>
        <v>0.4</v>
      </c>
      <c r="L15" s="10">
        <f t="shared" si="3"/>
        <v>80000</v>
      </c>
    </row>
    <row r="16" spans="1:12" ht="15">
      <c r="A16" s="2">
        <v>126</v>
      </c>
      <c r="B16" s="3" t="s">
        <v>109</v>
      </c>
      <c r="C16" s="5">
        <v>140500</v>
      </c>
      <c r="D16" s="6">
        <v>1</v>
      </c>
      <c r="E16" s="5">
        <v>40000</v>
      </c>
      <c r="F16" s="5">
        <v>0</v>
      </c>
      <c r="G16" s="5">
        <v>7200</v>
      </c>
      <c r="H16" s="10">
        <f t="shared" si="0"/>
        <v>40000</v>
      </c>
      <c r="I16" s="10">
        <f t="shared" si="1"/>
        <v>47200</v>
      </c>
      <c r="J16" s="4" t="s">
        <v>146</v>
      </c>
      <c r="K16" s="14">
        <f t="shared" si="2"/>
        <v>0.33594306049822065</v>
      </c>
      <c r="L16" s="10">
        <f t="shared" si="3"/>
        <v>140500</v>
      </c>
    </row>
    <row r="17" spans="1:12" ht="15">
      <c r="A17" s="2">
        <v>160</v>
      </c>
      <c r="B17" s="3" t="s">
        <v>138</v>
      </c>
      <c r="C17" s="5">
        <v>475000</v>
      </c>
      <c r="D17" s="6">
        <v>8</v>
      </c>
      <c r="E17" s="5">
        <v>52000</v>
      </c>
      <c r="F17" s="5">
        <v>5000</v>
      </c>
      <c r="G17" s="5">
        <v>12000</v>
      </c>
      <c r="H17" s="10">
        <f t="shared" si="0"/>
        <v>57000</v>
      </c>
      <c r="I17" s="10">
        <f t="shared" si="1"/>
        <v>69000</v>
      </c>
      <c r="J17" s="4" t="s">
        <v>146</v>
      </c>
      <c r="K17" s="14">
        <f t="shared" si="2"/>
        <v>0.14526315789473684</v>
      </c>
      <c r="L17" s="10">
        <f t="shared" si="3"/>
        <v>59375</v>
      </c>
    </row>
    <row r="18" spans="1:12" ht="15">
      <c r="A18" s="2">
        <v>35</v>
      </c>
      <c r="B18" s="3" t="s">
        <v>21</v>
      </c>
      <c r="C18" s="5">
        <v>782000</v>
      </c>
      <c r="D18" s="6">
        <v>12</v>
      </c>
      <c r="E18" s="5">
        <v>54300</v>
      </c>
      <c r="F18" s="5">
        <v>0</v>
      </c>
      <c r="G18" s="5">
        <v>0</v>
      </c>
      <c r="H18" s="10">
        <f t="shared" si="0"/>
        <v>54300</v>
      </c>
      <c r="I18" s="10">
        <f t="shared" si="1"/>
        <v>54300</v>
      </c>
      <c r="J18" s="4" t="s">
        <v>142</v>
      </c>
      <c r="K18" s="14">
        <f t="shared" si="2"/>
        <v>0.06943734015345268</v>
      </c>
      <c r="L18" s="10">
        <f t="shared" si="3"/>
        <v>65166.666666666664</v>
      </c>
    </row>
    <row r="19" spans="1:12" ht="15">
      <c r="A19" s="2">
        <v>121</v>
      </c>
      <c r="B19" s="3" t="s">
        <v>104</v>
      </c>
      <c r="C19" s="5">
        <v>302063</v>
      </c>
      <c r="D19" s="6">
        <v>1.5</v>
      </c>
      <c r="E19" s="5">
        <v>30000</v>
      </c>
      <c r="F19" s="5">
        <v>4000</v>
      </c>
      <c r="G19" s="5">
        <v>0</v>
      </c>
      <c r="H19" s="10">
        <f t="shared" si="0"/>
        <v>34000</v>
      </c>
      <c r="I19" s="10">
        <f t="shared" si="1"/>
        <v>34000</v>
      </c>
      <c r="J19" s="4" t="s">
        <v>142</v>
      </c>
      <c r="K19" s="14">
        <f t="shared" si="2"/>
        <v>0.11255930054326416</v>
      </c>
      <c r="L19" s="10">
        <f t="shared" si="3"/>
        <v>201375.33333333334</v>
      </c>
    </row>
    <row r="20" spans="1:12" ht="15">
      <c r="A20" s="2">
        <v>154</v>
      </c>
      <c r="B20" s="3" t="s">
        <v>135</v>
      </c>
      <c r="C20" s="5">
        <v>105000</v>
      </c>
      <c r="D20" s="6">
        <v>2.5</v>
      </c>
      <c r="E20" s="5">
        <v>34000</v>
      </c>
      <c r="F20" s="5">
        <v>0</v>
      </c>
      <c r="G20" s="5">
        <v>4128</v>
      </c>
      <c r="H20" s="10">
        <f t="shared" si="0"/>
        <v>34000</v>
      </c>
      <c r="I20" s="10">
        <f t="shared" si="1"/>
        <v>38128</v>
      </c>
      <c r="J20" s="4" t="s">
        <v>142</v>
      </c>
      <c r="K20" s="14">
        <f t="shared" si="2"/>
        <v>0.3631238095238095</v>
      </c>
      <c r="L20" s="10">
        <f t="shared" si="3"/>
        <v>42000</v>
      </c>
    </row>
    <row r="21" spans="1:12" ht="15">
      <c r="A21" s="2">
        <v>89</v>
      </c>
      <c r="B21" s="3" t="s">
        <v>73</v>
      </c>
      <c r="C21" s="5">
        <v>1200000</v>
      </c>
      <c r="D21" s="6">
        <v>15</v>
      </c>
      <c r="E21" s="5">
        <v>65000</v>
      </c>
      <c r="F21" s="5">
        <v>0</v>
      </c>
      <c r="G21" s="5">
        <v>7000</v>
      </c>
      <c r="H21" s="10">
        <f t="shared" si="0"/>
        <v>65000</v>
      </c>
      <c r="I21" s="10">
        <f t="shared" si="1"/>
        <v>72000</v>
      </c>
      <c r="J21" s="4" t="s">
        <v>142</v>
      </c>
      <c r="K21" s="14">
        <f t="shared" si="2"/>
        <v>0.06</v>
      </c>
      <c r="L21" s="10">
        <f t="shared" si="3"/>
        <v>80000</v>
      </c>
    </row>
    <row r="22" spans="1:12" ht="15">
      <c r="A22" s="2">
        <v>72</v>
      </c>
      <c r="B22" s="3" t="s">
        <v>57</v>
      </c>
      <c r="C22" s="5">
        <v>356000</v>
      </c>
      <c r="D22" s="6">
        <v>6</v>
      </c>
      <c r="E22" s="5">
        <v>52000</v>
      </c>
      <c r="F22" s="5">
        <v>0</v>
      </c>
      <c r="G22" s="5">
        <v>9000</v>
      </c>
      <c r="H22" s="10">
        <f t="shared" si="0"/>
        <v>52000</v>
      </c>
      <c r="I22" s="10">
        <f t="shared" si="1"/>
        <v>61000</v>
      </c>
      <c r="J22" s="4" t="s">
        <v>142</v>
      </c>
      <c r="K22" s="14">
        <f t="shared" si="2"/>
        <v>0.17134831460674158</v>
      </c>
      <c r="L22" s="10">
        <f t="shared" si="3"/>
        <v>59333.333333333336</v>
      </c>
    </row>
    <row r="23" spans="1:12" ht="15">
      <c r="A23" s="2">
        <v>100</v>
      </c>
      <c r="B23" s="3" t="s">
        <v>84</v>
      </c>
      <c r="C23" s="5">
        <v>600000</v>
      </c>
      <c r="D23" s="6">
        <v>3</v>
      </c>
      <c r="E23" s="5">
        <v>87000</v>
      </c>
      <c r="F23" s="5">
        <v>0</v>
      </c>
      <c r="G23" s="5">
        <v>14000</v>
      </c>
      <c r="H23" s="10">
        <f t="shared" si="0"/>
        <v>87000</v>
      </c>
      <c r="I23" s="10">
        <f t="shared" si="1"/>
        <v>101000</v>
      </c>
      <c r="J23" s="4" t="s">
        <v>142</v>
      </c>
      <c r="K23" s="14">
        <f t="shared" si="2"/>
        <v>0.16833333333333333</v>
      </c>
      <c r="L23" s="10">
        <f t="shared" si="3"/>
        <v>200000</v>
      </c>
    </row>
    <row r="24" spans="1:12" ht="15">
      <c r="A24" s="2">
        <v>78</v>
      </c>
      <c r="B24" s="3" t="s">
        <v>63</v>
      </c>
      <c r="C24" s="5">
        <v>1200000</v>
      </c>
      <c r="D24" s="6">
        <v>11</v>
      </c>
      <c r="E24" s="5">
        <v>115000</v>
      </c>
      <c r="F24" s="5">
        <v>25000</v>
      </c>
      <c r="G24" s="5">
        <v>15000</v>
      </c>
      <c r="H24" s="10">
        <f t="shared" si="0"/>
        <v>140000</v>
      </c>
      <c r="I24" s="10">
        <f t="shared" si="1"/>
        <v>155000</v>
      </c>
      <c r="J24" s="4" t="s">
        <v>142</v>
      </c>
      <c r="K24" s="14">
        <f t="shared" si="2"/>
        <v>0.12916666666666668</v>
      </c>
      <c r="L24" s="10">
        <f t="shared" si="3"/>
        <v>109090.90909090909</v>
      </c>
    </row>
    <row r="25" spans="1:12" ht="15">
      <c r="A25" s="2">
        <v>21</v>
      </c>
      <c r="B25" s="3" t="s">
        <v>9</v>
      </c>
      <c r="C25" s="5">
        <v>1600000</v>
      </c>
      <c r="D25" s="6">
        <v>16</v>
      </c>
      <c r="E25" s="5">
        <v>86000</v>
      </c>
      <c r="F25" s="5">
        <v>0</v>
      </c>
      <c r="G25" s="5">
        <v>23000</v>
      </c>
      <c r="H25" s="10">
        <f t="shared" si="0"/>
        <v>86000</v>
      </c>
      <c r="I25" s="10">
        <f t="shared" si="1"/>
        <v>109000</v>
      </c>
      <c r="J25" s="4" t="s">
        <v>142</v>
      </c>
      <c r="K25" s="14">
        <f t="shared" si="2"/>
        <v>0.068125</v>
      </c>
      <c r="L25" s="10">
        <f t="shared" si="3"/>
        <v>100000</v>
      </c>
    </row>
    <row r="26" spans="1:12" ht="15">
      <c r="A26" s="2">
        <v>56</v>
      </c>
      <c r="B26" s="3" t="s">
        <v>41</v>
      </c>
      <c r="C26" s="5">
        <v>2200000</v>
      </c>
      <c r="D26" s="6">
        <v>25</v>
      </c>
      <c r="E26" s="5">
        <v>136000</v>
      </c>
      <c r="F26" s="5">
        <v>0</v>
      </c>
      <c r="G26" s="5">
        <v>26000</v>
      </c>
      <c r="H26" s="10">
        <f t="shared" si="0"/>
        <v>136000</v>
      </c>
      <c r="I26" s="10">
        <f t="shared" si="1"/>
        <v>162000</v>
      </c>
      <c r="J26" s="4" t="s">
        <v>142</v>
      </c>
      <c r="K26" s="14">
        <f t="shared" si="2"/>
        <v>0.07363636363636364</v>
      </c>
      <c r="L26" s="10">
        <f t="shared" si="3"/>
        <v>88000</v>
      </c>
    </row>
    <row r="27" spans="1:12" ht="15">
      <c r="A27" s="2">
        <v>90</v>
      </c>
      <c r="B27" s="3" t="s">
        <v>74</v>
      </c>
      <c r="C27" s="5">
        <v>540000</v>
      </c>
      <c r="D27" s="6">
        <v>6.5</v>
      </c>
      <c r="E27" s="5">
        <v>50000</v>
      </c>
      <c r="F27" s="5">
        <v>0</v>
      </c>
      <c r="G27" s="5">
        <v>0</v>
      </c>
      <c r="H27" s="10">
        <f t="shared" si="0"/>
        <v>50000</v>
      </c>
      <c r="I27" s="10">
        <f t="shared" si="1"/>
        <v>50000</v>
      </c>
      <c r="J27" s="4" t="s">
        <v>143</v>
      </c>
      <c r="K27" s="14">
        <f t="shared" si="2"/>
        <v>0.09259259259259259</v>
      </c>
      <c r="L27" s="10">
        <f t="shared" si="3"/>
        <v>83076.92307692308</v>
      </c>
    </row>
    <row r="28" spans="1:12" ht="15">
      <c r="A28" s="2">
        <v>93</v>
      </c>
      <c r="B28" s="3" t="s">
        <v>77</v>
      </c>
      <c r="C28" s="5">
        <v>300000</v>
      </c>
      <c r="D28" s="6">
        <v>2</v>
      </c>
      <c r="E28" s="5">
        <v>50000</v>
      </c>
      <c r="F28" s="5">
        <v>0</v>
      </c>
      <c r="G28" s="5">
        <v>0</v>
      </c>
      <c r="H28" s="10">
        <f t="shared" si="0"/>
        <v>50000</v>
      </c>
      <c r="I28" s="10">
        <f t="shared" si="1"/>
        <v>50000</v>
      </c>
      <c r="J28" s="4" t="s">
        <v>143</v>
      </c>
      <c r="K28" s="14">
        <f t="shared" si="2"/>
        <v>0.16666666666666666</v>
      </c>
      <c r="L28" s="10">
        <f t="shared" si="3"/>
        <v>150000</v>
      </c>
    </row>
    <row r="29" spans="1:12" ht="15">
      <c r="A29" s="2">
        <v>124</v>
      </c>
      <c r="B29" s="3" t="s">
        <v>107</v>
      </c>
      <c r="C29" s="5">
        <v>50000</v>
      </c>
      <c r="D29" s="6">
        <v>2</v>
      </c>
      <c r="E29" s="5">
        <v>65000</v>
      </c>
      <c r="F29" s="5">
        <v>0</v>
      </c>
      <c r="G29" s="5">
        <v>0</v>
      </c>
      <c r="H29" s="10">
        <f t="shared" si="0"/>
        <v>65000</v>
      </c>
      <c r="I29" s="10">
        <f t="shared" si="1"/>
        <v>65000</v>
      </c>
      <c r="J29" s="4" t="s">
        <v>143</v>
      </c>
      <c r="K29" s="14">
        <f t="shared" si="2"/>
        <v>1.3</v>
      </c>
      <c r="L29" s="10">
        <f t="shared" si="3"/>
        <v>25000</v>
      </c>
    </row>
    <row r="30" spans="1:12" ht="15">
      <c r="A30" s="2">
        <v>143</v>
      </c>
      <c r="B30" s="3" t="s">
        <v>125</v>
      </c>
      <c r="C30" s="5">
        <v>200000</v>
      </c>
      <c r="D30" s="6">
        <v>1</v>
      </c>
      <c r="E30" s="5">
        <v>15000</v>
      </c>
      <c r="F30" s="5">
        <v>0</v>
      </c>
      <c r="G30" s="5">
        <v>0</v>
      </c>
      <c r="H30" s="10">
        <f t="shared" si="0"/>
        <v>15000</v>
      </c>
      <c r="I30" s="10">
        <f t="shared" si="1"/>
        <v>15000</v>
      </c>
      <c r="J30" s="4" t="s">
        <v>143</v>
      </c>
      <c r="K30" s="14">
        <f t="shared" si="2"/>
        <v>0.075</v>
      </c>
      <c r="L30" s="10">
        <f t="shared" si="3"/>
        <v>200000</v>
      </c>
    </row>
    <row r="31" spans="1:12" ht="15">
      <c r="A31" s="2">
        <v>152</v>
      </c>
      <c r="B31" s="3" t="s">
        <v>133</v>
      </c>
      <c r="C31" s="5">
        <v>280000</v>
      </c>
      <c r="D31" s="6">
        <v>1.5</v>
      </c>
      <c r="E31" s="5">
        <v>36600</v>
      </c>
      <c r="F31" s="5">
        <v>0</v>
      </c>
      <c r="G31" s="5">
        <v>0</v>
      </c>
      <c r="H31" s="10">
        <f t="shared" si="0"/>
        <v>36600</v>
      </c>
      <c r="I31" s="10">
        <f t="shared" si="1"/>
        <v>36600</v>
      </c>
      <c r="J31" s="4" t="s">
        <v>143</v>
      </c>
      <c r="K31" s="14">
        <f t="shared" si="2"/>
        <v>0.13071428571428573</v>
      </c>
      <c r="L31" s="10">
        <f t="shared" si="3"/>
        <v>186666.66666666666</v>
      </c>
    </row>
    <row r="32" spans="1:12" ht="15">
      <c r="A32" s="2">
        <v>53</v>
      </c>
      <c r="B32" s="3" t="s">
        <v>38</v>
      </c>
      <c r="C32" s="5">
        <v>1400000</v>
      </c>
      <c r="D32" s="6">
        <v>9</v>
      </c>
      <c r="E32" s="5">
        <v>63000</v>
      </c>
      <c r="F32" s="5">
        <v>500</v>
      </c>
      <c r="G32" s="5">
        <v>0</v>
      </c>
      <c r="H32" s="10">
        <f t="shared" si="0"/>
        <v>63500</v>
      </c>
      <c r="I32" s="10">
        <f t="shared" si="1"/>
        <v>63500</v>
      </c>
      <c r="J32" s="4" t="s">
        <v>143</v>
      </c>
      <c r="K32" s="14">
        <f t="shared" si="2"/>
        <v>0.04535714285714286</v>
      </c>
      <c r="L32" s="10">
        <f t="shared" si="3"/>
        <v>155555.55555555556</v>
      </c>
    </row>
    <row r="33" spans="1:12" ht="15">
      <c r="A33" s="2">
        <v>51</v>
      </c>
      <c r="B33" s="3" t="s">
        <v>36</v>
      </c>
      <c r="C33" s="5">
        <v>175000</v>
      </c>
      <c r="D33" s="6">
        <v>3</v>
      </c>
      <c r="E33" s="5">
        <v>45000</v>
      </c>
      <c r="F33" s="5">
        <v>2500</v>
      </c>
      <c r="G33" s="5">
        <v>1200</v>
      </c>
      <c r="H33" s="10">
        <f t="shared" si="0"/>
        <v>47500</v>
      </c>
      <c r="I33" s="10">
        <f t="shared" si="1"/>
        <v>48700</v>
      </c>
      <c r="J33" s="4" t="s">
        <v>143</v>
      </c>
      <c r="K33" s="14">
        <f t="shared" si="2"/>
        <v>0.2782857142857143</v>
      </c>
      <c r="L33" s="10">
        <f t="shared" si="3"/>
        <v>58333.333333333336</v>
      </c>
    </row>
    <row r="34" spans="1:12" ht="15">
      <c r="A34" s="2">
        <v>105</v>
      </c>
      <c r="B34" s="3" t="s">
        <v>89</v>
      </c>
      <c r="C34" s="5">
        <v>221000</v>
      </c>
      <c r="D34" s="6">
        <v>2</v>
      </c>
      <c r="E34" s="5">
        <v>75000</v>
      </c>
      <c r="F34" s="5">
        <v>0</v>
      </c>
      <c r="G34" s="5">
        <v>2280</v>
      </c>
      <c r="H34" s="10">
        <f t="shared" si="0"/>
        <v>75000</v>
      </c>
      <c r="I34" s="10">
        <f t="shared" si="1"/>
        <v>77280</v>
      </c>
      <c r="J34" s="4" t="s">
        <v>143</v>
      </c>
      <c r="K34" s="14">
        <f t="shared" si="2"/>
        <v>0.34968325791855204</v>
      </c>
      <c r="L34" s="10">
        <f t="shared" si="3"/>
        <v>110500</v>
      </c>
    </row>
    <row r="35" spans="1:12" ht="15">
      <c r="A35" s="18">
        <v>169</v>
      </c>
      <c r="B35" s="19" t="s">
        <v>167</v>
      </c>
      <c r="C35" s="5">
        <v>108111</v>
      </c>
      <c r="D35" s="20">
        <v>15</v>
      </c>
      <c r="E35" s="5">
        <v>85000</v>
      </c>
      <c r="F35" s="5">
        <v>0</v>
      </c>
      <c r="G35" s="5">
        <v>5200</v>
      </c>
      <c r="H35" s="10">
        <f t="shared" si="0"/>
        <v>85000</v>
      </c>
      <c r="I35" s="10">
        <f t="shared" si="1"/>
        <v>90200</v>
      </c>
      <c r="J35" s="4" t="s">
        <v>143</v>
      </c>
      <c r="K35" s="14">
        <f t="shared" si="2"/>
        <v>0.8343276817345135</v>
      </c>
      <c r="L35" s="10">
        <f t="shared" si="3"/>
        <v>7207.4</v>
      </c>
    </row>
    <row r="36" spans="1:12" ht="15">
      <c r="A36" s="2">
        <v>84</v>
      </c>
      <c r="B36" s="3" t="s">
        <v>68</v>
      </c>
      <c r="C36" s="5">
        <v>382629</v>
      </c>
      <c r="D36" s="6">
        <v>9</v>
      </c>
      <c r="E36" s="5">
        <v>55000</v>
      </c>
      <c r="F36" s="5">
        <v>0</v>
      </c>
      <c r="G36" s="5">
        <v>7160</v>
      </c>
      <c r="H36" s="10">
        <f aca="true" t="shared" si="4" ref="H36:H67">E36+F36</f>
        <v>55000</v>
      </c>
      <c r="I36" s="10">
        <f aca="true" t="shared" si="5" ref="I36:I67">E36+F36+G36</f>
        <v>62160</v>
      </c>
      <c r="J36" s="4" t="s">
        <v>143</v>
      </c>
      <c r="K36" s="14">
        <f aca="true" t="shared" si="6" ref="K36:K67">I36/C36</f>
        <v>0.16245501517135397</v>
      </c>
      <c r="L36" s="10">
        <f aca="true" t="shared" si="7" ref="L36:L67">C36/D36</f>
        <v>42514.333333333336</v>
      </c>
    </row>
    <row r="37" spans="1:12" ht="15">
      <c r="A37" s="2">
        <v>67</v>
      </c>
      <c r="B37" s="3" t="s">
        <v>52</v>
      </c>
      <c r="C37" s="5">
        <v>194500</v>
      </c>
      <c r="D37" s="6">
        <v>2</v>
      </c>
      <c r="E37" s="5">
        <v>46000</v>
      </c>
      <c r="F37" s="5">
        <v>0</v>
      </c>
      <c r="G37" s="5">
        <v>7250</v>
      </c>
      <c r="H37" s="10">
        <f t="shared" si="4"/>
        <v>46000</v>
      </c>
      <c r="I37" s="10">
        <f t="shared" si="5"/>
        <v>53250</v>
      </c>
      <c r="J37" s="4" t="s">
        <v>143</v>
      </c>
      <c r="K37" s="14">
        <f t="shared" si="6"/>
        <v>0.2737789203084833</v>
      </c>
      <c r="L37" s="10">
        <f t="shared" si="7"/>
        <v>97250</v>
      </c>
    </row>
    <row r="38" spans="1:12" ht="15">
      <c r="A38" s="2">
        <v>55</v>
      </c>
      <c r="B38" s="3" t="s">
        <v>40</v>
      </c>
      <c r="C38" s="5">
        <v>1639959</v>
      </c>
      <c r="D38" s="6">
        <v>20</v>
      </c>
      <c r="E38" s="5">
        <v>67660</v>
      </c>
      <c r="F38" s="5">
        <v>0</v>
      </c>
      <c r="G38" s="5">
        <v>9000</v>
      </c>
      <c r="H38" s="10">
        <f t="shared" si="4"/>
        <v>67660</v>
      </c>
      <c r="I38" s="10">
        <f t="shared" si="5"/>
        <v>76660</v>
      </c>
      <c r="J38" s="4" t="s">
        <v>143</v>
      </c>
      <c r="K38" s="14">
        <f t="shared" si="6"/>
        <v>0.04674507106580104</v>
      </c>
      <c r="L38" s="10">
        <f t="shared" si="7"/>
        <v>81997.95</v>
      </c>
    </row>
    <row r="39" spans="1:12" ht="15">
      <c r="A39" s="2">
        <v>117</v>
      </c>
      <c r="B39" s="3" t="s">
        <v>100</v>
      </c>
      <c r="C39" s="9">
        <v>1300000</v>
      </c>
      <c r="D39" s="6">
        <v>15</v>
      </c>
      <c r="E39" s="5">
        <v>90000</v>
      </c>
      <c r="F39" s="5">
        <v>0</v>
      </c>
      <c r="G39" s="5">
        <v>9000</v>
      </c>
      <c r="H39" s="10">
        <f t="shared" si="4"/>
        <v>90000</v>
      </c>
      <c r="I39" s="10">
        <f t="shared" si="5"/>
        <v>99000</v>
      </c>
      <c r="J39" s="4" t="s">
        <v>143</v>
      </c>
      <c r="K39" s="14">
        <f t="shared" si="6"/>
        <v>0.07615384615384616</v>
      </c>
      <c r="L39" s="10">
        <f t="shared" si="7"/>
        <v>86666.66666666667</v>
      </c>
    </row>
    <row r="40" spans="1:12" ht="15">
      <c r="A40" s="2">
        <v>48</v>
      </c>
      <c r="B40" s="3" t="s">
        <v>33</v>
      </c>
      <c r="C40" s="5">
        <v>250000</v>
      </c>
      <c r="D40" s="6">
        <v>1</v>
      </c>
      <c r="E40" s="5">
        <v>61750</v>
      </c>
      <c r="F40" s="5">
        <v>0</v>
      </c>
      <c r="G40" s="5">
        <v>9660</v>
      </c>
      <c r="H40" s="10">
        <f t="shared" si="4"/>
        <v>61750</v>
      </c>
      <c r="I40" s="10">
        <f t="shared" si="5"/>
        <v>71410</v>
      </c>
      <c r="J40" s="4" t="s">
        <v>143</v>
      </c>
      <c r="K40" s="14">
        <f t="shared" si="6"/>
        <v>0.28564</v>
      </c>
      <c r="L40" s="10">
        <f t="shared" si="7"/>
        <v>250000</v>
      </c>
    </row>
    <row r="41" spans="1:12" ht="15">
      <c r="A41" s="18">
        <v>166</v>
      </c>
      <c r="B41" s="19" t="s">
        <v>164</v>
      </c>
      <c r="C41" s="5">
        <v>2000000</v>
      </c>
      <c r="D41" s="20">
        <v>21</v>
      </c>
      <c r="E41" s="5">
        <v>65000</v>
      </c>
      <c r="F41" s="5">
        <v>0</v>
      </c>
      <c r="G41" s="5">
        <v>15000</v>
      </c>
      <c r="H41" s="10">
        <f t="shared" si="4"/>
        <v>65000</v>
      </c>
      <c r="I41" s="10">
        <f t="shared" si="5"/>
        <v>80000</v>
      </c>
      <c r="J41" s="4" t="s">
        <v>143</v>
      </c>
      <c r="K41" s="14">
        <f t="shared" si="6"/>
        <v>0.04</v>
      </c>
      <c r="L41" s="10">
        <f t="shared" si="7"/>
        <v>95238.09523809524</v>
      </c>
    </row>
    <row r="42" spans="1:12" ht="15">
      <c r="A42" s="18">
        <v>168</v>
      </c>
      <c r="B42" s="19" t="s">
        <v>166</v>
      </c>
      <c r="C42" s="5">
        <v>1320490</v>
      </c>
      <c r="D42" s="20">
        <v>9</v>
      </c>
      <c r="E42" s="5">
        <v>99000</v>
      </c>
      <c r="F42" s="5">
        <v>0</v>
      </c>
      <c r="G42" s="5">
        <v>15000</v>
      </c>
      <c r="H42" s="10">
        <f t="shared" si="4"/>
        <v>99000</v>
      </c>
      <c r="I42" s="10">
        <f t="shared" si="5"/>
        <v>114000</v>
      </c>
      <c r="J42" s="4" t="s">
        <v>143</v>
      </c>
      <c r="K42" s="14">
        <f t="shared" si="6"/>
        <v>0.08633158903134443</v>
      </c>
      <c r="L42" s="10">
        <f t="shared" si="7"/>
        <v>146721.11111111112</v>
      </c>
    </row>
    <row r="43" spans="1:12" ht="15">
      <c r="A43" s="2">
        <v>140</v>
      </c>
      <c r="B43" s="3" t="s">
        <v>122</v>
      </c>
      <c r="C43" s="5">
        <v>1461000</v>
      </c>
      <c r="D43" s="6">
        <v>7</v>
      </c>
      <c r="E43" s="5">
        <v>85850</v>
      </c>
      <c r="F43" s="5">
        <v>0</v>
      </c>
      <c r="G43" s="5">
        <v>21509</v>
      </c>
      <c r="H43" s="10">
        <f t="shared" si="4"/>
        <v>85850</v>
      </c>
      <c r="I43" s="10">
        <f t="shared" si="5"/>
        <v>107359</v>
      </c>
      <c r="J43" s="4" t="s">
        <v>143</v>
      </c>
      <c r="K43" s="14">
        <f t="shared" si="6"/>
        <v>0.07348323066392881</v>
      </c>
      <c r="L43" s="10">
        <f t="shared" si="7"/>
        <v>208714.2857142857</v>
      </c>
    </row>
    <row r="44" spans="1:12" ht="15">
      <c r="A44" s="2">
        <v>22</v>
      </c>
      <c r="B44" s="3" t="s">
        <v>10</v>
      </c>
      <c r="C44" s="5">
        <v>129486</v>
      </c>
      <c r="D44" s="6">
        <v>1</v>
      </c>
      <c r="E44" s="5">
        <v>30000</v>
      </c>
      <c r="F44" s="5">
        <v>0</v>
      </c>
      <c r="G44" s="5">
        <v>0</v>
      </c>
      <c r="H44" s="10">
        <f t="shared" si="4"/>
        <v>30000</v>
      </c>
      <c r="I44" s="10">
        <f t="shared" si="5"/>
        <v>30000</v>
      </c>
      <c r="J44" s="4" t="s">
        <v>141</v>
      </c>
      <c r="K44" s="14">
        <f t="shared" si="6"/>
        <v>0.2316852787173903</v>
      </c>
      <c r="L44" s="10">
        <f t="shared" si="7"/>
        <v>129486</v>
      </c>
    </row>
    <row r="45" spans="1:12" ht="15">
      <c r="A45" s="2">
        <v>36</v>
      </c>
      <c r="B45" s="3" t="s">
        <v>22</v>
      </c>
      <c r="C45" s="5">
        <v>293337</v>
      </c>
      <c r="D45" s="6">
        <v>3</v>
      </c>
      <c r="E45" s="5">
        <v>38000</v>
      </c>
      <c r="F45" s="5">
        <v>0</v>
      </c>
      <c r="G45" s="5">
        <v>0</v>
      </c>
      <c r="H45" s="10">
        <f t="shared" si="4"/>
        <v>38000</v>
      </c>
      <c r="I45" s="10">
        <f t="shared" si="5"/>
        <v>38000</v>
      </c>
      <c r="J45" s="4" t="s">
        <v>141</v>
      </c>
      <c r="K45" s="14">
        <f t="shared" si="6"/>
        <v>0.12954383524751395</v>
      </c>
      <c r="L45" s="10">
        <f t="shared" si="7"/>
        <v>97779</v>
      </c>
    </row>
    <row r="46" spans="1:16" ht="15">
      <c r="A46" s="2">
        <v>61</v>
      </c>
      <c r="B46" s="3" t="s">
        <v>46</v>
      </c>
      <c r="C46" s="5">
        <v>125000</v>
      </c>
      <c r="D46" s="6">
        <v>2</v>
      </c>
      <c r="E46" s="5">
        <v>31200</v>
      </c>
      <c r="F46" s="5">
        <v>0</v>
      </c>
      <c r="G46" s="5">
        <v>0</v>
      </c>
      <c r="H46" s="10">
        <f t="shared" si="4"/>
        <v>31200</v>
      </c>
      <c r="I46" s="10">
        <f t="shared" si="5"/>
        <v>31200</v>
      </c>
      <c r="J46" s="4" t="s">
        <v>141</v>
      </c>
      <c r="K46" s="14">
        <f t="shared" si="6"/>
        <v>0.2496</v>
      </c>
      <c r="L46" s="10">
        <f t="shared" si="7"/>
        <v>62500</v>
      </c>
      <c r="P46" s="14"/>
    </row>
    <row r="47" spans="1:16" ht="15">
      <c r="A47" s="2">
        <v>96</v>
      </c>
      <c r="B47" s="3" t="s">
        <v>80</v>
      </c>
      <c r="C47" s="5">
        <v>1070390</v>
      </c>
      <c r="D47" s="6">
        <v>20</v>
      </c>
      <c r="E47" s="5">
        <v>65000</v>
      </c>
      <c r="F47" s="5">
        <v>0</v>
      </c>
      <c r="G47" s="5">
        <v>0</v>
      </c>
      <c r="H47" s="10">
        <f t="shared" si="4"/>
        <v>65000</v>
      </c>
      <c r="I47" s="10">
        <f t="shared" si="5"/>
        <v>65000</v>
      </c>
      <c r="J47" s="4" t="s">
        <v>141</v>
      </c>
      <c r="K47" s="14">
        <f t="shared" si="6"/>
        <v>0.06072552994702865</v>
      </c>
      <c r="L47" s="10">
        <f t="shared" si="7"/>
        <v>53519.5</v>
      </c>
      <c r="P47" s="14"/>
    </row>
    <row r="48" spans="1:16" ht="15">
      <c r="A48" s="2">
        <v>106</v>
      </c>
      <c r="B48" s="3" t="s">
        <v>90</v>
      </c>
      <c r="C48" s="5">
        <v>194394</v>
      </c>
      <c r="D48" s="6">
        <v>4</v>
      </c>
      <c r="E48" s="5">
        <v>37440</v>
      </c>
      <c r="F48" s="5">
        <v>0</v>
      </c>
      <c r="G48" s="5">
        <v>0</v>
      </c>
      <c r="H48" s="10">
        <f t="shared" si="4"/>
        <v>37440</v>
      </c>
      <c r="I48" s="10">
        <f t="shared" si="5"/>
        <v>37440</v>
      </c>
      <c r="J48" s="4" t="s">
        <v>141</v>
      </c>
      <c r="K48" s="14">
        <f t="shared" si="6"/>
        <v>0.19259853699188245</v>
      </c>
      <c r="L48" s="10">
        <f t="shared" si="7"/>
        <v>48598.5</v>
      </c>
      <c r="P48" s="14"/>
    </row>
    <row r="49" spans="1:16" ht="15">
      <c r="A49" s="2">
        <v>118</v>
      </c>
      <c r="B49" s="3" t="s">
        <v>101</v>
      </c>
      <c r="C49" s="5">
        <v>150000</v>
      </c>
      <c r="D49" s="6">
        <v>1</v>
      </c>
      <c r="E49" s="5">
        <v>70000</v>
      </c>
      <c r="F49" s="5">
        <v>0</v>
      </c>
      <c r="G49" s="5">
        <v>0</v>
      </c>
      <c r="H49" s="10">
        <f t="shared" si="4"/>
        <v>70000</v>
      </c>
      <c r="I49" s="10">
        <f t="shared" si="5"/>
        <v>70000</v>
      </c>
      <c r="J49" s="4" t="s">
        <v>141</v>
      </c>
      <c r="K49" s="14">
        <f t="shared" si="6"/>
        <v>0.4666666666666667</v>
      </c>
      <c r="L49" s="10">
        <f t="shared" si="7"/>
        <v>150000</v>
      </c>
      <c r="P49" s="14"/>
    </row>
    <row r="50" spans="1:16" ht="15">
      <c r="A50" s="2">
        <v>127</v>
      </c>
      <c r="B50" s="3" t="s">
        <v>110</v>
      </c>
      <c r="C50" s="5">
        <v>700000</v>
      </c>
      <c r="D50" s="6">
        <v>10</v>
      </c>
      <c r="E50" s="5">
        <v>41600</v>
      </c>
      <c r="F50" s="5">
        <v>0</v>
      </c>
      <c r="G50" s="5">
        <v>0</v>
      </c>
      <c r="H50" s="10">
        <f t="shared" si="4"/>
        <v>41600</v>
      </c>
      <c r="I50" s="10">
        <f t="shared" si="5"/>
        <v>41600</v>
      </c>
      <c r="J50" s="4" t="s">
        <v>141</v>
      </c>
      <c r="K50" s="14">
        <f t="shared" si="6"/>
        <v>0.05942857142857143</v>
      </c>
      <c r="L50" s="10">
        <f t="shared" si="7"/>
        <v>70000</v>
      </c>
      <c r="P50" s="14"/>
    </row>
    <row r="51" spans="1:16" ht="15">
      <c r="A51" s="2">
        <v>130</v>
      </c>
      <c r="B51" s="3" t="s">
        <v>113</v>
      </c>
      <c r="C51" s="5">
        <v>134200</v>
      </c>
      <c r="D51" s="6">
        <v>3</v>
      </c>
      <c r="E51" s="5">
        <v>30000</v>
      </c>
      <c r="F51" s="5">
        <v>0</v>
      </c>
      <c r="G51" s="5">
        <v>0</v>
      </c>
      <c r="H51" s="10">
        <f t="shared" si="4"/>
        <v>30000</v>
      </c>
      <c r="I51" s="10">
        <f t="shared" si="5"/>
        <v>30000</v>
      </c>
      <c r="J51" s="4" t="s">
        <v>141</v>
      </c>
      <c r="K51" s="14">
        <f t="shared" si="6"/>
        <v>0.22354694485842028</v>
      </c>
      <c r="L51" s="10">
        <f t="shared" si="7"/>
        <v>44733.333333333336</v>
      </c>
      <c r="P51" s="14"/>
    </row>
    <row r="52" spans="1:16" ht="15">
      <c r="A52" s="18">
        <v>170</v>
      </c>
      <c r="B52" s="19" t="s">
        <v>168</v>
      </c>
      <c r="C52" s="5">
        <v>2015260</v>
      </c>
      <c r="D52" s="20">
        <v>77</v>
      </c>
      <c r="E52" s="5">
        <v>61980</v>
      </c>
      <c r="F52" s="5">
        <v>0</v>
      </c>
      <c r="G52" s="5">
        <v>0</v>
      </c>
      <c r="H52" s="10">
        <f t="shared" si="4"/>
        <v>61980</v>
      </c>
      <c r="I52" s="10">
        <f t="shared" si="5"/>
        <v>61980</v>
      </c>
      <c r="J52" s="4" t="s">
        <v>141</v>
      </c>
      <c r="K52" s="14">
        <f t="shared" si="6"/>
        <v>0.030755336780365808</v>
      </c>
      <c r="L52" s="10">
        <f t="shared" si="7"/>
        <v>26172.20779220779</v>
      </c>
      <c r="P52" s="14"/>
    </row>
    <row r="53" spans="1:16" ht="15">
      <c r="A53" s="2">
        <v>109</v>
      </c>
      <c r="B53" s="3" t="s">
        <v>93</v>
      </c>
      <c r="C53" s="5">
        <v>342000</v>
      </c>
      <c r="D53" s="6">
        <v>1</v>
      </c>
      <c r="E53" s="5">
        <v>57210</v>
      </c>
      <c r="F53" s="5">
        <v>0.05</v>
      </c>
      <c r="G53" s="5">
        <v>0</v>
      </c>
      <c r="H53" s="10">
        <f t="shared" si="4"/>
        <v>57210.05</v>
      </c>
      <c r="I53" s="10">
        <f t="shared" si="5"/>
        <v>57210.05</v>
      </c>
      <c r="J53" s="4" t="s">
        <v>141</v>
      </c>
      <c r="K53" s="14">
        <f t="shared" si="6"/>
        <v>0.16728084795321638</v>
      </c>
      <c r="L53" s="10">
        <f t="shared" si="7"/>
        <v>342000</v>
      </c>
      <c r="P53" s="14"/>
    </row>
    <row r="54" spans="1:16" ht="15">
      <c r="A54" s="2">
        <v>54</v>
      </c>
      <c r="B54" s="3" t="s">
        <v>39</v>
      </c>
      <c r="C54" s="5">
        <v>1584711</v>
      </c>
      <c r="D54" s="6">
        <v>19</v>
      </c>
      <c r="E54" s="5">
        <v>63500</v>
      </c>
      <c r="F54" s="5">
        <v>500</v>
      </c>
      <c r="G54" s="5">
        <v>0</v>
      </c>
      <c r="H54" s="10">
        <f t="shared" si="4"/>
        <v>64000</v>
      </c>
      <c r="I54" s="10">
        <f t="shared" si="5"/>
        <v>64000</v>
      </c>
      <c r="J54" s="4" t="s">
        <v>141</v>
      </c>
      <c r="K54" s="14">
        <f t="shared" si="6"/>
        <v>0.04038591263643655</v>
      </c>
      <c r="L54" s="10">
        <f t="shared" si="7"/>
        <v>83405.84210526316</v>
      </c>
      <c r="P54" s="14"/>
    </row>
    <row r="55" spans="1:16" ht="15">
      <c r="A55" s="2">
        <v>68</v>
      </c>
      <c r="B55" s="3" t="s">
        <v>53</v>
      </c>
      <c r="C55" s="5">
        <v>75000</v>
      </c>
      <c r="D55" s="6">
        <v>2</v>
      </c>
      <c r="E55" s="5">
        <v>20000</v>
      </c>
      <c r="F55" s="5">
        <v>1000</v>
      </c>
      <c r="G55" s="5">
        <v>0</v>
      </c>
      <c r="H55" s="10">
        <f t="shared" si="4"/>
        <v>21000</v>
      </c>
      <c r="I55" s="10">
        <f t="shared" si="5"/>
        <v>21000</v>
      </c>
      <c r="J55" s="4" t="s">
        <v>141</v>
      </c>
      <c r="K55" s="14">
        <f t="shared" si="6"/>
        <v>0.28</v>
      </c>
      <c r="L55" s="10">
        <f t="shared" si="7"/>
        <v>37500</v>
      </c>
      <c r="P55" s="14"/>
    </row>
    <row r="56" spans="1:16" ht="15">
      <c r="A56" s="2">
        <v>76</v>
      </c>
      <c r="B56" s="3" t="s">
        <v>61</v>
      </c>
      <c r="C56" s="13">
        <v>157000</v>
      </c>
      <c r="D56" s="6">
        <v>2.5</v>
      </c>
      <c r="E56" s="5">
        <v>43000</v>
      </c>
      <c r="F56" s="5">
        <v>2000</v>
      </c>
      <c r="G56" s="5">
        <v>0</v>
      </c>
      <c r="H56" s="10">
        <f t="shared" si="4"/>
        <v>45000</v>
      </c>
      <c r="I56" s="10">
        <f t="shared" si="5"/>
        <v>45000</v>
      </c>
      <c r="J56" s="4" t="s">
        <v>141</v>
      </c>
      <c r="K56" s="14">
        <f t="shared" si="6"/>
        <v>0.28662420382165604</v>
      </c>
      <c r="L56" s="10">
        <f t="shared" si="7"/>
        <v>62800</v>
      </c>
      <c r="P56" s="14"/>
    </row>
    <row r="57" spans="1:16" ht="15">
      <c r="A57" s="2">
        <v>147</v>
      </c>
      <c r="B57" s="3" t="s">
        <v>129</v>
      </c>
      <c r="C57" s="5">
        <v>526000</v>
      </c>
      <c r="D57" s="6">
        <v>6</v>
      </c>
      <c r="E57" s="5">
        <v>63500</v>
      </c>
      <c r="F57" s="5">
        <v>2000</v>
      </c>
      <c r="G57" s="5">
        <v>0</v>
      </c>
      <c r="H57" s="10">
        <f t="shared" si="4"/>
        <v>65500</v>
      </c>
      <c r="I57" s="10">
        <f t="shared" si="5"/>
        <v>65500</v>
      </c>
      <c r="J57" s="4" t="s">
        <v>141</v>
      </c>
      <c r="K57" s="14">
        <f t="shared" si="6"/>
        <v>0.12452471482889733</v>
      </c>
      <c r="L57" s="10">
        <f t="shared" si="7"/>
        <v>87666.66666666667</v>
      </c>
      <c r="P57" s="14"/>
    </row>
    <row r="58" spans="1:16" ht="15">
      <c r="A58" s="2">
        <v>85</v>
      </c>
      <c r="B58" s="3" t="s">
        <v>69</v>
      </c>
      <c r="C58" s="5">
        <v>1108900</v>
      </c>
      <c r="D58" s="6">
        <v>21</v>
      </c>
      <c r="E58" s="5">
        <v>80000</v>
      </c>
      <c r="F58" s="5">
        <v>2400</v>
      </c>
      <c r="G58" s="5">
        <v>0</v>
      </c>
      <c r="H58" s="10">
        <f t="shared" si="4"/>
        <v>82400</v>
      </c>
      <c r="I58" s="10">
        <f t="shared" si="5"/>
        <v>82400</v>
      </c>
      <c r="J58" s="4" t="s">
        <v>141</v>
      </c>
      <c r="K58" s="14">
        <f t="shared" si="6"/>
        <v>0.07430787266660654</v>
      </c>
      <c r="L58" s="10">
        <f t="shared" si="7"/>
        <v>52804.76190476191</v>
      </c>
      <c r="P58" s="14"/>
    </row>
    <row r="59" spans="1:16" ht="15">
      <c r="A59" s="2">
        <v>92</v>
      </c>
      <c r="B59" s="3" t="s">
        <v>76</v>
      </c>
      <c r="C59" s="5">
        <v>6800000</v>
      </c>
      <c r="D59" s="6">
        <v>60</v>
      </c>
      <c r="E59" s="5">
        <v>96000</v>
      </c>
      <c r="F59" s="5">
        <v>12000</v>
      </c>
      <c r="G59" s="5">
        <v>0</v>
      </c>
      <c r="H59" s="10">
        <f t="shared" si="4"/>
        <v>108000</v>
      </c>
      <c r="I59" s="10">
        <f t="shared" si="5"/>
        <v>108000</v>
      </c>
      <c r="J59" s="4" t="s">
        <v>141</v>
      </c>
      <c r="K59" s="14">
        <f t="shared" si="6"/>
        <v>0.01588235294117647</v>
      </c>
      <c r="L59" s="10">
        <f t="shared" si="7"/>
        <v>113333.33333333333</v>
      </c>
      <c r="P59" s="14"/>
    </row>
    <row r="60" spans="1:16" ht="15">
      <c r="A60" s="2">
        <v>65</v>
      </c>
      <c r="B60" s="3" t="s">
        <v>50</v>
      </c>
      <c r="C60" s="5">
        <v>345000</v>
      </c>
      <c r="D60" s="6">
        <v>1.5</v>
      </c>
      <c r="E60" s="5">
        <v>32000</v>
      </c>
      <c r="F60" s="5">
        <v>18000</v>
      </c>
      <c r="G60" s="5">
        <v>0</v>
      </c>
      <c r="H60" s="10">
        <f t="shared" si="4"/>
        <v>50000</v>
      </c>
      <c r="I60" s="10">
        <f t="shared" si="5"/>
        <v>50000</v>
      </c>
      <c r="J60" s="4" t="s">
        <v>141</v>
      </c>
      <c r="K60" s="14">
        <f t="shared" si="6"/>
        <v>0.14492753623188406</v>
      </c>
      <c r="L60" s="10">
        <f t="shared" si="7"/>
        <v>230000</v>
      </c>
      <c r="P60" s="14"/>
    </row>
    <row r="61" spans="1:16" ht="15">
      <c r="A61" s="2">
        <v>114</v>
      </c>
      <c r="B61" s="3" t="s">
        <v>97</v>
      </c>
      <c r="C61" s="5">
        <v>633041</v>
      </c>
      <c r="D61" s="6">
        <v>6.3</v>
      </c>
      <c r="E61" s="5">
        <v>48234</v>
      </c>
      <c r="F61" s="5">
        <v>0</v>
      </c>
      <c r="G61" s="5">
        <v>1745</v>
      </c>
      <c r="H61" s="10">
        <f t="shared" si="4"/>
        <v>48234</v>
      </c>
      <c r="I61" s="10">
        <f t="shared" si="5"/>
        <v>49979</v>
      </c>
      <c r="J61" s="4" t="s">
        <v>141</v>
      </c>
      <c r="K61" s="14">
        <f t="shared" si="6"/>
        <v>0.07895065248538405</v>
      </c>
      <c r="L61" s="10">
        <f t="shared" si="7"/>
        <v>100482.69841269842</v>
      </c>
      <c r="P61" s="14"/>
    </row>
    <row r="62" spans="1:16" ht="15">
      <c r="A62" s="2">
        <v>20</v>
      </c>
      <c r="B62" s="3" t="s">
        <v>8</v>
      </c>
      <c r="C62" s="5">
        <v>450000</v>
      </c>
      <c r="D62" s="6">
        <v>4.5</v>
      </c>
      <c r="E62" s="5">
        <v>73500</v>
      </c>
      <c r="F62" s="5">
        <v>0</v>
      </c>
      <c r="G62" s="5">
        <v>2400</v>
      </c>
      <c r="H62" s="10">
        <f t="shared" si="4"/>
        <v>73500</v>
      </c>
      <c r="I62" s="10">
        <f t="shared" si="5"/>
        <v>75900</v>
      </c>
      <c r="J62" s="4" t="s">
        <v>141</v>
      </c>
      <c r="K62" s="14">
        <f t="shared" si="6"/>
        <v>0.16866666666666666</v>
      </c>
      <c r="L62" s="10">
        <f t="shared" si="7"/>
        <v>100000</v>
      </c>
      <c r="P62" s="14"/>
    </row>
    <row r="63" spans="1:16" ht="15">
      <c r="A63" s="2">
        <v>139</v>
      </c>
      <c r="B63" s="3" t="s">
        <v>121</v>
      </c>
      <c r="C63" s="5">
        <v>1497591</v>
      </c>
      <c r="D63" s="6">
        <v>8</v>
      </c>
      <c r="E63" s="5">
        <v>52000</v>
      </c>
      <c r="F63" s="5">
        <v>3000</v>
      </c>
      <c r="G63" s="5">
        <v>2500</v>
      </c>
      <c r="H63" s="10">
        <f t="shared" si="4"/>
        <v>55000</v>
      </c>
      <c r="I63" s="10">
        <f t="shared" si="5"/>
        <v>57500</v>
      </c>
      <c r="J63" s="4" t="s">
        <v>141</v>
      </c>
      <c r="K63" s="14">
        <f t="shared" si="6"/>
        <v>0.03839499569642179</v>
      </c>
      <c r="L63" s="10">
        <f t="shared" si="7"/>
        <v>187198.875</v>
      </c>
      <c r="P63" s="14"/>
    </row>
    <row r="64" spans="1:16" ht="15">
      <c r="A64" s="2">
        <v>49</v>
      </c>
      <c r="B64" s="3" t="s">
        <v>34</v>
      </c>
      <c r="C64" s="5">
        <v>14000000</v>
      </c>
      <c r="D64" s="6">
        <v>125</v>
      </c>
      <c r="E64" s="5">
        <v>200000</v>
      </c>
      <c r="F64" s="5">
        <v>18000</v>
      </c>
      <c r="G64" s="5">
        <v>3000</v>
      </c>
      <c r="H64" s="10">
        <f t="shared" si="4"/>
        <v>218000</v>
      </c>
      <c r="I64" s="10">
        <f t="shared" si="5"/>
        <v>221000</v>
      </c>
      <c r="J64" s="4" t="s">
        <v>141</v>
      </c>
      <c r="K64" s="14">
        <f t="shared" si="6"/>
        <v>0.015785714285714285</v>
      </c>
      <c r="L64" s="10">
        <f t="shared" si="7"/>
        <v>112000</v>
      </c>
      <c r="P64" s="14"/>
    </row>
    <row r="65" spans="1:16" ht="15" customHeight="1">
      <c r="A65" s="2">
        <v>141</v>
      </c>
      <c r="B65" s="3" t="s">
        <v>123</v>
      </c>
      <c r="C65" s="5">
        <v>150000</v>
      </c>
      <c r="D65" s="6">
        <v>2</v>
      </c>
      <c r="E65" s="5">
        <v>42900</v>
      </c>
      <c r="F65" s="5">
        <v>0</v>
      </c>
      <c r="G65" s="5">
        <v>4000</v>
      </c>
      <c r="H65" s="10">
        <f t="shared" si="4"/>
        <v>42900</v>
      </c>
      <c r="I65" s="10">
        <f t="shared" si="5"/>
        <v>46900</v>
      </c>
      <c r="J65" s="4" t="s">
        <v>141</v>
      </c>
      <c r="K65" s="14">
        <f t="shared" si="6"/>
        <v>0.31266666666666665</v>
      </c>
      <c r="L65" s="10">
        <f t="shared" si="7"/>
        <v>75000</v>
      </c>
      <c r="P65" s="14"/>
    </row>
    <row r="66" spans="1:16" ht="15">
      <c r="A66" s="2">
        <v>113</v>
      </c>
      <c r="B66" s="3" t="s">
        <v>96</v>
      </c>
      <c r="C66" s="5">
        <v>632488</v>
      </c>
      <c r="D66" s="6">
        <v>9</v>
      </c>
      <c r="E66" s="5">
        <v>75000</v>
      </c>
      <c r="F66" s="5">
        <v>7500</v>
      </c>
      <c r="G66" s="5">
        <v>4000</v>
      </c>
      <c r="H66" s="10">
        <f t="shared" si="4"/>
        <v>82500</v>
      </c>
      <c r="I66" s="10">
        <f t="shared" si="5"/>
        <v>86500</v>
      </c>
      <c r="J66" s="4" t="s">
        <v>141</v>
      </c>
      <c r="K66" s="14">
        <f t="shared" si="6"/>
        <v>0.13676148796498905</v>
      </c>
      <c r="L66" s="10">
        <f t="shared" si="7"/>
        <v>70276.44444444444</v>
      </c>
      <c r="P66" s="14"/>
    </row>
    <row r="67" spans="1:16" ht="15">
      <c r="A67" s="2">
        <v>23</v>
      </c>
      <c r="B67" s="3" t="s">
        <v>11</v>
      </c>
      <c r="C67" s="5">
        <v>1280000</v>
      </c>
      <c r="D67" s="6">
        <v>26</v>
      </c>
      <c r="E67" s="5">
        <v>95000</v>
      </c>
      <c r="F67" s="5">
        <v>0</v>
      </c>
      <c r="G67" s="5">
        <v>5000</v>
      </c>
      <c r="H67" s="10">
        <f t="shared" si="4"/>
        <v>95000</v>
      </c>
      <c r="I67" s="10">
        <f t="shared" si="5"/>
        <v>100000</v>
      </c>
      <c r="J67" s="4" t="s">
        <v>141</v>
      </c>
      <c r="K67" s="14">
        <f t="shared" si="6"/>
        <v>0.078125</v>
      </c>
      <c r="L67" s="10">
        <f t="shared" si="7"/>
        <v>49230.769230769234</v>
      </c>
      <c r="P67" s="14"/>
    </row>
    <row r="68" spans="1:16" ht="15">
      <c r="A68" s="2">
        <v>27</v>
      </c>
      <c r="B68" s="3" t="s">
        <v>13</v>
      </c>
      <c r="C68" s="5">
        <v>1300000</v>
      </c>
      <c r="D68" s="6">
        <v>21</v>
      </c>
      <c r="E68" s="5">
        <v>150000</v>
      </c>
      <c r="F68" s="5">
        <v>0</v>
      </c>
      <c r="G68" s="5">
        <v>5000</v>
      </c>
      <c r="H68" s="10">
        <f aca="true" t="shared" si="8" ref="H68:H99">E68+F68</f>
        <v>150000</v>
      </c>
      <c r="I68" s="10">
        <f aca="true" t="shared" si="9" ref="I68:I99">E68+F68+G68</f>
        <v>155000</v>
      </c>
      <c r="J68" s="4" t="s">
        <v>141</v>
      </c>
      <c r="K68" s="14">
        <f aca="true" t="shared" si="10" ref="K68:K99">I68/C68</f>
        <v>0.11923076923076924</v>
      </c>
      <c r="L68" s="10">
        <f aca="true" t="shared" si="11" ref="L68:L102">C68/D68</f>
        <v>61904.76190476191</v>
      </c>
      <c r="P68" s="14"/>
    </row>
    <row r="69" spans="1:16" ht="15">
      <c r="A69" s="2">
        <v>142</v>
      </c>
      <c r="B69" s="3" t="s">
        <v>124</v>
      </c>
      <c r="C69" s="5">
        <v>3000000</v>
      </c>
      <c r="D69" s="6">
        <v>60</v>
      </c>
      <c r="E69" s="5">
        <v>77000</v>
      </c>
      <c r="F69" s="5">
        <v>0</v>
      </c>
      <c r="G69" s="5">
        <v>5000</v>
      </c>
      <c r="H69" s="10">
        <f t="shared" si="8"/>
        <v>77000</v>
      </c>
      <c r="I69" s="10">
        <f t="shared" si="9"/>
        <v>82000</v>
      </c>
      <c r="J69" s="4" t="s">
        <v>141</v>
      </c>
      <c r="K69" s="14">
        <f t="shared" si="10"/>
        <v>0.027333333333333334</v>
      </c>
      <c r="L69" s="10">
        <f t="shared" si="11"/>
        <v>50000</v>
      </c>
      <c r="P69" s="14"/>
    </row>
    <row r="70" spans="1:16" ht="15">
      <c r="A70" s="18">
        <v>165</v>
      </c>
      <c r="B70" s="19" t="s">
        <v>163</v>
      </c>
      <c r="C70" s="5">
        <v>1219000</v>
      </c>
      <c r="D70" s="20">
        <v>15</v>
      </c>
      <c r="E70" s="5">
        <v>65000</v>
      </c>
      <c r="F70" s="5">
        <v>0</v>
      </c>
      <c r="G70" s="5">
        <v>5000</v>
      </c>
      <c r="H70" s="10">
        <f t="shared" si="8"/>
        <v>65000</v>
      </c>
      <c r="I70" s="10">
        <f t="shared" si="9"/>
        <v>70000</v>
      </c>
      <c r="J70" s="4" t="s">
        <v>141</v>
      </c>
      <c r="K70" s="14">
        <f t="shared" si="10"/>
        <v>0.05742411812961444</v>
      </c>
      <c r="L70" s="10">
        <f t="shared" si="11"/>
        <v>81266.66666666667</v>
      </c>
      <c r="P70" s="14"/>
    </row>
    <row r="71" spans="1:16" ht="15">
      <c r="A71" s="2">
        <v>107</v>
      </c>
      <c r="B71" s="3" t="s">
        <v>91</v>
      </c>
      <c r="C71" s="5">
        <v>381762</v>
      </c>
      <c r="D71" s="6">
        <v>7</v>
      </c>
      <c r="E71" s="5">
        <v>62500</v>
      </c>
      <c r="F71" s="5">
        <v>0</v>
      </c>
      <c r="G71" s="5">
        <v>5475</v>
      </c>
      <c r="H71" s="10">
        <f t="shared" si="8"/>
        <v>62500</v>
      </c>
      <c r="I71" s="10">
        <f t="shared" si="9"/>
        <v>67975</v>
      </c>
      <c r="J71" s="4" t="s">
        <v>141</v>
      </c>
      <c r="K71" s="14">
        <f t="shared" si="10"/>
        <v>0.17805596156767828</v>
      </c>
      <c r="L71" s="10">
        <f t="shared" si="11"/>
        <v>54537.42857142857</v>
      </c>
      <c r="P71" s="14"/>
    </row>
    <row r="72" spans="1:16" ht="15">
      <c r="A72" s="2">
        <v>39</v>
      </c>
      <c r="B72" s="3" t="s">
        <v>25</v>
      </c>
      <c r="C72" s="5">
        <v>1208500</v>
      </c>
      <c r="D72" s="6">
        <v>20</v>
      </c>
      <c r="E72" s="5">
        <v>85000</v>
      </c>
      <c r="F72" s="5">
        <v>18300</v>
      </c>
      <c r="G72" s="5">
        <v>5916</v>
      </c>
      <c r="H72" s="10">
        <f t="shared" si="8"/>
        <v>103300</v>
      </c>
      <c r="I72" s="10">
        <f t="shared" si="9"/>
        <v>109216</v>
      </c>
      <c r="J72" s="4" t="s">
        <v>141</v>
      </c>
      <c r="K72" s="14">
        <f t="shared" si="10"/>
        <v>0.09037318990484071</v>
      </c>
      <c r="L72" s="10">
        <f t="shared" si="11"/>
        <v>60425</v>
      </c>
      <c r="P72" s="14"/>
    </row>
    <row r="73" spans="1:16" ht="15">
      <c r="A73" s="2">
        <v>62</v>
      </c>
      <c r="B73" s="3" t="s">
        <v>47</v>
      </c>
      <c r="C73" s="5">
        <v>498000</v>
      </c>
      <c r="D73" s="6">
        <v>7.25</v>
      </c>
      <c r="E73" s="5">
        <v>70000</v>
      </c>
      <c r="F73" s="5">
        <v>0</v>
      </c>
      <c r="G73" s="5">
        <v>6000</v>
      </c>
      <c r="H73" s="10">
        <f t="shared" si="8"/>
        <v>70000</v>
      </c>
      <c r="I73" s="10">
        <f t="shared" si="9"/>
        <v>76000</v>
      </c>
      <c r="J73" s="4" t="s">
        <v>141</v>
      </c>
      <c r="K73" s="14">
        <f t="shared" si="10"/>
        <v>0.15261044176706828</v>
      </c>
      <c r="L73" s="10">
        <f t="shared" si="11"/>
        <v>68689.6551724138</v>
      </c>
      <c r="P73" s="14"/>
    </row>
    <row r="74" spans="1:16" ht="15">
      <c r="A74" s="2">
        <v>97</v>
      </c>
      <c r="B74" s="3" t="s">
        <v>81</v>
      </c>
      <c r="C74" s="5">
        <v>740794</v>
      </c>
      <c r="D74" s="6">
        <v>9</v>
      </c>
      <c r="E74" s="5">
        <v>50533</v>
      </c>
      <c r="F74" s="5">
        <v>0</v>
      </c>
      <c r="G74" s="5">
        <v>6000</v>
      </c>
      <c r="H74" s="10">
        <f t="shared" si="8"/>
        <v>50533</v>
      </c>
      <c r="I74" s="10">
        <f t="shared" si="9"/>
        <v>56533</v>
      </c>
      <c r="J74" s="4" t="s">
        <v>141</v>
      </c>
      <c r="K74" s="14">
        <f t="shared" si="10"/>
        <v>0.07631406301886895</v>
      </c>
      <c r="L74" s="10">
        <f t="shared" si="11"/>
        <v>82310.44444444444</v>
      </c>
      <c r="P74" s="14"/>
    </row>
    <row r="75" spans="1:16" ht="15">
      <c r="A75" s="2">
        <v>99</v>
      </c>
      <c r="B75" s="3" t="s">
        <v>83</v>
      </c>
      <c r="C75" s="5">
        <v>19189284</v>
      </c>
      <c r="D75" s="6">
        <v>363</v>
      </c>
      <c r="E75" s="5">
        <v>153000</v>
      </c>
      <c r="F75" s="5">
        <v>0</v>
      </c>
      <c r="G75" s="5">
        <v>6000</v>
      </c>
      <c r="H75" s="10">
        <f t="shared" si="8"/>
        <v>153000</v>
      </c>
      <c r="I75" s="10">
        <f t="shared" si="9"/>
        <v>159000</v>
      </c>
      <c r="J75" s="4" t="s">
        <v>141</v>
      </c>
      <c r="K75" s="14">
        <f t="shared" si="10"/>
        <v>0.008285874553735303</v>
      </c>
      <c r="L75" s="10">
        <f t="shared" si="11"/>
        <v>52863.04132231405</v>
      </c>
      <c r="P75" s="14"/>
    </row>
    <row r="76" spans="1:16" ht="15">
      <c r="A76" s="2">
        <v>112</v>
      </c>
      <c r="B76" s="3" t="s">
        <v>95</v>
      </c>
      <c r="C76" s="5">
        <v>500000</v>
      </c>
      <c r="D76" s="6">
        <v>6</v>
      </c>
      <c r="E76" s="5">
        <v>51000</v>
      </c>
      <c r="F76" s="5">
        <v>200</v>
      </c>
      <c r="G76" s="5">
        <v>6000</v>
      </c>
      <c r="H76" s="10">
        <f t="shared" si="8"/>
        <v>51200</v>
      </c>
      <c r="I76" s="10">
        <f t="shared" si="9"/>
        <v>57200</v>
      </c>
      <c r="J76" s="4" t="s">
        <v>141</v>
      </c>
      <c r="K76" s="14">
        <f t="shared" si="10"/>
        <v>0.1144</v>
      </c>
      <c r="L76" s="10">
        <f t="shared" si="11"/>
        <v>83333.33333333333</v>
      </c>
      <c r="P76" s="14"/>
    </row>
    <row r="77" spans="1:16" ht="15">
      <c r="A77" s="2">
        <v>34</v>
      </c>
      <c r="B77" s="3" t="s">
        <v>20</v>
      </c>
      <c r="C77" s="5">
        <v>1550000</v>
      </c>
      <c r="D77" s="6">
        <v>3</v>
      </c>
      <c r="E77" s="5">
        <v>60000</v>
      </c>
      <c r="F77" s="5">
        <v>0</v>
      </c>
      <c r="G77" s="5">
        <v>7000</v>
      </c>
      <c r="H77" s="10">
        <f t="shared" si="8"/>
        <v>60000</v>
      </c>
      <c r="I77" s="10">
        <f t="shared" si="9"/>
        <v>67000</v>
      </c>
      <c r="J77" s="4" t="s">
        <v>141</v>
      </c>
      <c r="K77" s="14">
        <f t="shared" si="10"/>
        <v>0.043225806451612905</v>
      </c>
      <c r="L77" s="10">
        <f t="shared" si="11"/>
        <v>516666.6666666667</v>
      </c>
      <c r="P77" s="14"/>
    </row>
    <row r="78" spans="1:16" ht="15">
      <c r="A78" s="2">
        <v>63</v>
      </c>
      <c r="B78" s="3" t="s">
        <v>48</v>
      </c>
      <c r="C78" s="5">
        <v>1037502</v>
      </c>
      <c r="D78" s="6">
        <v>11</v>
      </c>
      <c r="E78" s="5">
        <v>76444</v>
      </c>
      <c r="F78" s="5">
        <v>0</v>
      </c>
      <c r="G78" s="5">
        <v>7000</v>
      </c>
      <c r="H78" s="10">
        <f t="shared" si="8"/>
        <v>76444</v>
      </c>
      <c r="I78" s="10">
        <f t="shared" si="9"/>
        <v>83444</v>
      </c>
      <c r="J78" s="4" t="s">
        <v>141</v>
      </c>
      <c r="K78" s="14">
        <f t="shared" si="10"/>
        <v>0.08042779676569298</v>
      </c>
      <c r="L78" s="10">
        <f t="shared" si="11"/>
        <v>94318.36363636363</v>
      </c>
      <c r="P78" s="14"/>
    </row>
    <row r="79" spans="1:16" ht="15">
      <c r="A79" s="2">
        <v>131</v>
      </c>
      <c r="B79" s="3" t="s">
        <v>114</v>
      </c>
      <c r="C79" s="5">
        <v>1500000</v>
      </c>
      <c r="D79" s="6">
        <v>22</v>
      </c>
      <c r="E79" s="5">
        <v>47500</v>
      </c>
      <c r="F79" s="5">
        <v>0</v>
      </c>
      <c r="G79" s="5">
        <v>7000</v>
      </c>
      <c r="H79" s="10">
        <f t="shared" si="8"/>
        <v>47500</v>
      </c>
      <c r="I79" s="10">
        <f t="shared" si="9"/>
        <v>54500</v>
      </c>
      <c r="J79" s="4" t="s">
        <v>141</v>
      </c>
      <c r="K79" s="14">
        <f t="shared" si="10"/>
        <v>0.036333333333333336</v>
      </c>
      <c r="L79" s="10">
        <f t="shared" si="11"/>
        <v>68181.81818181818</v>
      </c>
      <c r="P79" s="14"/>
    </row>
    <row r="80" spans="1:16" ht="15">
      <c r="A80" s="2">
        <v>128</v>
      </c>
      <c r="B80" s="3" t="s">
        <v>111</v>
      </c>
      <c r="C80" s="5">
        <v>1500000</v>
      </c>
      <c r="D80" s="6">
        <v>32</v>
      </c>
      <c r="E80" s="5">
        <v>77000</v>
      </c>
      <c r="F80" s="5">
        <v>500</v>
      </c>
      <c r="G80" s="5">
        <v>7500</v>
      </c>
      <c r="H80" s="10">
        <f t="shared" si="8"/>
        <v>77500</v>
      </c>
      <c r="I80" s="10">
        <f t="shared" si="9"/>
        <v>85000</v>
      </c>
      <c r="J80" s="4" t="s">
        <v>141</v>
      </c>
      <c r="K80" s="14">
        <f t="shared" si="10"/>
        <v>0.056666666666666664</v>
      </c>
      <c r="L80" s="10">
        <f t="shared" si="11"/>
        <v>46875</v>
      </c>
      <c r="P80" s="14"/>
    </row>
    <row r="81" spans="1:16" ht="15">
      <c r="A81" s="18">
        <v>161</v>
      </c>
      <c r="B81" s="19" t="s">
        <v>160</v>
      </c>
      <c r="C81" s="5">
        <v>9000000</v>
      </c>
      <c r="D81" s="20">
        <v>86</v>
      </c>
      <c r="E81" s="5">
        <v>76500</v>
      </c>
      <c r="F81" s="5">
        <v>0</v>
      </c>
      <c r="G81" s="5">
        <v>7650</v>
      </c>
      <c r="H81" s="10">
        <f t="shared" si="8"/>
        <v>76500</v>
      </c>
      <c r="I81" s="10">
        <f t="shared" si="9"/>
        <v>84150</v>
      </c>
      <c r="J81" s="4" t="s">
        <v>141</v>
      </c>
      <c r="K81" s="14">
        <f t="shared" si="10"/>
        <v>0.00935</v>
      </c>
      <c r="L81" s="10">
        <f t="shared" si="11"/>
        <v>104651.16279069768</v>
      </c>
      <c r="P81" s="14"/>
    </row>
    <row r="82" spans="1:16" ht="15">
      <c r="A82" s="2">
        <v>123</v>
      </c>
      <c r="B82" s="3" t="s">
        <v>106</v>
      </c>
      <c r="C82" s="5">
        <v>900000</v>
      </c>
      <c r="D82" s="6">
        <v>15</v>
      </c>
      <c r="E82" s="5">
        <v>70000</v>
      </c>
      <c r="F82" s="5">
        <v>500</v>
      </c>
      <c r="G82" s="5">
        <v>8000</v>
      </c>
      <c r="H82" s="10">
        <f t="shared" si="8"/>
        <v>70500</v>
      </c>
      <c r="I82" s="10">
        <f t="shared" si="9"/>
        <v>78500</v>
      </c>
      <c r="J82" s="4" t="s">
        <v>141</v>
      </c>
      <c r="K82" s="14">
        <f t="shared" si="10"/>
        <v>0.08722222222222223</v>
      </c>
      <c r="L82" s="10">
        <f t="shared" si="11"/>
        <v>60000</v>
      </c>
      <c r="P82" s="14"/>
    </row>
    <row r="83" spans="1:16" ht="15">
      <c r="A83" s="2">
        <v>151</v>
      </c>
      <c r="B83" s="3" t="s">
        <v>132</v>
      </c>
      <c r="C83" s="5">
        <v>1040091.01</v>
      </c>
      <c r="D83" s="6">
        <v>24</v>
      </c>
      <c r="E83" s="5">
        <v>49500</v>
      </c>
      <c r="F83" s="5">
        <v>0</v>
      </c>
      <c r="G83" s="5">
        <v>8940</v>
      </c>
      <c r="H83" s="10">
        <f t="shared" si="8"/>
        <v>49500</v>
      </c>
      <c r="I83" s="10">
        <f t="shared" si="9"/>
        <v>58440</v>
      </c>
      <c r="J83" s="4" t="s">
        <v>141</v>
      </c>
      <c r="K83" s="14">
        <f t="shared" si="10"/>
        <v>0.05618739075535323</v>
      </c>
      <c r="L83" s="10">
        <f t="shared" si="11"/>
        <v>43337.12541666667</v>
      </c>
      <c r="P83" s="14"/>
    </row>
    <row r="84" spans="1:16" ht="15">
      <c r="A84" s="2">
        <v>88</v>
      </c>
      <c r="B84" s="3" t="s">
        <v>72</v>
      </c>
      <c r="C84" s="5">
        <v>2300000</v>
      </c>
      <c r="D84" s="6">
        <v>16</v>
      </c>
      <c r="E84" s="5">
        <v>84420</v>
      </c>
      <c r="F84" s="5">
        <v>0</v>
      </c>
      <c r="G84" s="5">
        <v>10000</v>
      </c>
      <c r="H84" s="10">
        <f t="shared" si="8"/>
        <v>84420</v>
      </c>
      <c r="I84" s="10">
        <f t="shared" si="9"/>
        <v>94420</v>
      </c>
      <c r="J84" s="4" t="s">
        <v>141</v>
      </c>
      <c r="K84" s="14">
        <f t="shared" si="10"/>
        <v>0.04105217391304348</v>
      </c>
      <c r="L84" s="10">
        <f t="shared" si="11"/>
        <v>143750</v>
      </c>
      <c r="P84" s="14"/>
    </row>
    <row r="85" spans="1:16" ht="15">
      <c r="A85" s="2">
        <v>150</v>
      </c>
      <c r="B85" s="3" t="s">
        <v>131</v>
      </c>
      <c r="C85" s="5">
        <v>282863</v>
      </c>
      <c r="D85" s="6">
        <v>4</v>
      </c>
      <c r="E85" s="5">
        <v>62845</v>
      </c>
      <c r="F85" s="5">
        <v>1000</v>
      </c>
      <c r="G85" s="5">
        <v>10399</v>
      </c>
      <c r="H85" s="10">
        <f t="shared" si="8"/>
        <v>63845</v>
      </c>
      <c r="I85" s="10">
        <f t="shared" si="9"/>
        <v>74244</v>
      </c>
      <c r="J85" s="4" t="s">
        <v>141</v>
      </c>
      <c r="K85" s="14">
        <f t="shared" si="10"/>
        <v>0.26247335282451223</v>
      </c>
      <c r="L85" s="10">
        <f t="shared" si="11"/>
        <v>70715.75</v>
      </c>
      <c r="P85" s="14"/>
    </row>
    <row r="86" spans="1:16" ht="15">
      <c r="A86" s="2">
        <v>115</v>
      </c>
      <c r="B86" s="3" t="s">
        <v>98</v>
      </c>
      <c r="C86" s="5">
        <v>2015084</v>
      </c>
      <c r="D86" s="6">
        <v>21</v>
      </c>
      <c r="E86" s="5">
        <v>90000</v>
      </c>
      <c r="F86" s="5">
        <v>0</v>
      </c>
      <c r="G86" s="5">
        <v>10800</v>
      </c>
      <c r="H86" s="10">
        <f t="shared" si="8"/>
        <v>90000</v>
      </c>
      <c r="I86" s="10">
        <f t="shared" si="9"/>
        <v>100800</v>
      </c>
      <c r="J86" s="4" t="s">
        <v>141</v>
      </c>
      <c r="K86" s="14">
        <f t="shared" si="10"/>
        <v>0.05002272858104178</v>
      </c>
      <c r="L86" s="10">
        <f t="shared" si="11"/>
        <v>95956.38095238095</v>
      </c>
      <c r="P86" s="14"/>
    </row>
    <row r="87" spans="1:16" ht="15">
      <c r="A87" s="2">
        <v>41</v>
      </c>
      <c r="B87" s="3" t="s">
        <v>26</v>
      </c>
      <c r="C87" s="5">
        <v>919527</v>
      </c>
      <c r="D87" s="6">
        <v>14</v>
      </c>
      <c r="E87" s="5">
        <v>72000</v>
      </c>
      <c r="F87" s="5">
        <v>14000</v>
      </c>
      <c r="G87" s="5">
        <v>11880</v>
      </c>
      <c r="H87" s="10">
        <f t="shared" si="8"/>
        <v>86000</v>
      </c>
      <c r="I87" s="10">
        <f t="shared" si="9"/>
        <v>97880</v>
      </c>
      <c r="J87" s="4" t="s">
        <v>141</v>
      </c>
      <c r="K87" s="14">
        <f t="shared" si="10"/>
        <v>0.10644603149227809</v>
      </c>
      <c r="L87" s="10">
        <f t="shared" si="11"/>
        <v>65680.5</v>
      </c>
      <c r="P87" s="14"/>
    </row>
    <row r="88" spans="1:16" ht="15">
      <c r="A88" s="2">
        <v>104</v>
      </c>
      <c r="B88" s="3" t="s">
        <v>88</v>
      </c>
      <c r="C88" s="5">
        <v>2300000</v>
      </c>
      <c r="D88" s="6">
        <v>37</v>
      </c>
      <c r="E88" s="5">
        <v>98000</v>
      </c>
      <c r="F88" s="5">
        <v>0</v>
      </c>
      <c r="G88" s="5">
        <v>13380</v>
      </c>
      <c r="H88" s="10">
        <f t="shared" si="8"/>
        <v>98000</v>
      </c>
      <c r="I88" s="10">
        <f t="shared" si="9"/>
        <v>111380</v>
      </c>
      <c r="J88" s="4" t="s">
        <v>141</v>
      </c>
      <c r="K88" s="14">
        <f t="shared" si="10"/>
        <v>0.04842608695652174</v>
      </c>
      <c r="L88" s="10">
        <f t="shared" si="11"/>
        <v>62162.16216216216</v>
      </c>
      <c r="P88" s="14"/>
    </row>
    <row r="89" spans="1:16" ht="15">
      <c r="A89" s="2">
        <v>80</v>
      </c>
      <c r="B89" s="3" t="s">
        <v>65</v>
      </c>
      <c r="C89" s="5">
        <v>8300000</v>
      </c>
      <c r="D89" s="6">
        <v>81</v>
      </c>
      <c r="E89" s="5">
        <v>119000</v>
      </c>
      <c r="F89" s="5">
        <v>2380</v>
      </c>
      <c r="G89" s="5">
        <v>15900</v>
      </c>
      <c r="H89" s="10">
        <f t="shared" si="8"/>
        <v>121380</v>
      </c>
      <c r="I89" s="10">
        <f t="shared" si="9"/>
        <v>137280</v>
      </c>
      <c r="J89" s="4" t="s">
        <v>141</v>
      </c>
      <c r="K89" s="14">
        <f t="shared" si="10"/>
        <v>0.016539759036144578</v>
      </c>
      <c r="L89" s="10">
        <f t="shared" si="11"/>
        <v>102469.13580246913</v>
      </c>
      <c r="P89" s="14"/>
    </row>
    <row r="90" spans="1:16" ht="15">
      <c r="A90" s="2">
        <v>129</v>
      </c>
      <c r="B90" s="3" t="s">
        <v>112</v>
      </c>
      <c r="C90" s="5">
        <v>260000</v>
      </c>
      <c r="D90" s="6">
        <v>5.5</v>
      </c>
      <c r="E90" s="5">
        <v>70000</v>
      </c>
      <c r="F90" s="5">
        <v>5000</v>
      </c>
      <c r="G90" s="5">
        <v>17000</v>
      </c>
      <c r="H90" s="10">
        <f t="shared" si="8"/>
        <v>75000</v>
      </c>
      <c r="I90" s="10">
        <f t="shared" si="9"/>
        <v>92000</v>
      </c>
      <c r="J90" s="4" t="s">
        <v>141</v>
      </c>
      <c r="K90" s="14">
        <f t="shared" si="10"/>
        <v>0.35384615384615387</v>
      </c>
      <c r="L90" s="10">
        <f t="shared" si="11"/>
        <v>47272.72727272727</v>
      </c>
      <c r="P90" s="14"/>
    </row>
    <row r="91" spans="1:16" ht="15">
      <c r="A91" s="2">
        <v>59</v>
      </c>
      <c r="B91" s="3" t="s">
        <v>44</v>
      </c>
      <c r="C91" s="5">
        <v>2000000</v>
      </c>
      <c r="D91" s="6">
        <v>23</v>
      </c>
      <c r="E91" s="5">
        <v>119000</v>
      </c>
      <c r="F91" s="5">
        <v>0</v>
      </c>
      <c r="G91" s="5">
        <v>17500</v>
      </c>
      <c r="H91" s="10">
        <f t="shared" si="8"/>
        <v>119000</v>
      </c>
      <c r="I91" s="10">
        <f t="shared" si="9"/>
        <v>136500</v>
      </c>
      <c r="J91" s="4" t="s">
        <v>141</v>
      </c>
      <c r="K91" s="14">
        <f t="shared" si="10"/>
        <v>0.06825</v>
      </c>
      <c r="L91" s="10">
        <f t="shared" si="11"/>
        <v>86956.52173913043</v>
      </c>
      <c r="P91" s="14"/>
    </row>
    <row r="92" spans="1:16" ht="15">
      <c r="A92" s="21">
        <v>172</v>
      </c>
      <c r="B92" s="19">
        <v>794186819</v>
      </c>
      <c r="C92" s="22">
        <v>3500000</v>
      </c>
      <c r="D92" s="24">
        <v>25</v>
      </c>
      <c r="E92" s="22">
        <v>70000</v>
      </c>
      <c r="F92" s="9">
        <v>0</v>
      </c>
      <c r="G92" s="9">
        <v>17500</v>
      </c>
      <c r="H92" s="10">
        <f t="shared" si="8"/>
        <v>70000</v>
      </c>
      <c r="I92" s="10">
        <f t="shared" si="9"/>
        <v>87500</v>
      </c>
      <c r="J92" s="4" t="s">
        <v>141</v>
      </c>
      <c r="K92" s="14">
        <f t="shared" si="10"/>
        <v>0.025</v>
      </c>
      <c r="L92" s="10">
        <f t="shared" si="11"/>
        <v>140000</v>
      </c>
      <c r="P92" s="14"/>
    </row>
    <row r="93" spans="1:16" ht="15">
      <c r="A93" s="2">
        <v>29</v>
      </c>
      <c r="B93" s="3" t="s">
        <v>15</v>
      </c>
      <c r="C93" s="5">
        <v>1076000</v>
      </c>
      <c r="D93" s="6">
        <v>16</v>
      </c>
      <c r="E93" s="5">
        <v>69000</v>
      </c>
      <c r="F93" s="5">
        <v>0</v>
      </c>
      <c r="G93" s="5">
        <v>18000</v>
      </c>
      <c r="H93" s="10">
        <f t="shared" si="8"/>
        <v>69000</v>
      </c>
      <c r="I93" s="10">
        <f t="shared" si="9"/>
        <v>87000</v>
      </c>
      <c r="J93" s="4" t="s">
        <v>141</v>
      </c>
      <c r="K93" s="14">
        <f t="shared" si="10"/>
        <v>0.08085501858736059</v>
      </c>
      <c r="L93" s="10">
        <f t="shared" si="11"/>
        <v>67250</v>
      </c>
      <c r="P93" s="14"/>
    </row>
    <row r="94" spans="1:16" ht="15">
      <c r="A94" s="2">
        <v>37</v>
      </c>
      <c r="B94" s="3" t="s">
        <v>23</v>
      </c>
      <c r="C94" s="5">
        <v>289000</v>
      </c>
      <c r="D94" s="6">
        <v>3</v>
      </c>
      <c r="E94" s="5">
        <v>104500</v>
      </c>
      <c r="F94" s="5">
        <v>0</v>
      </c>
      <c r="G94" s="5">
        <v>18575</v>
      </c>
      <c r="H94" s="10">
        <f t="shared" si="8"/>
        <v>104500</v>
      </c>
      <c r="I94" s="10">
        <f t="shared" si="9"/>
        <v>123075</v>
      </c>
      <c r="J94" s="4" t="s">
        <v>141</v>
      </c>
      <c r="K94" s="14">
        <f t="shared" si="10"/>
        <v>0.4258650519031142</v>
      </c>
      <c r="L94" s="10">
        <f t="shared" si="11"/>
        <v>96333.33333333333</v>
      </c>
      <c r="P94" s="14"/>
    </row>
    <row r="95" spans="1:16" ht="15">
      <c r="A95" s="2">
        <v>70</v>
      </c>
      <c r="B95" s="3" t="s">
        <v>55</v>
      </c>
      <c r="C95" s="5">
        <v>1300000</v>
      </c>
      <c r="D95" s="6">
        <v>17</v>
      </c>
      <c r="E95" s="5">
        <v>77000</v>
      </c>
      <c r="F95" s="5">
        <v>6500</v>
      </c>
      <c r="G95" s="5">
        <v>20000</v>
      </c>
      <c r="H95" s="10">
        <f t="shared" si="8"/>
        <v>83500</v>
      </c>
      <c r="I95" s="10">
        <f t="shared" si="9"/>
        <v>103500</v>
      </c>
      <c r="J95" s="4" t="s">
        <v>141</v>
      </c>
      <c r="K95" s="14">
        <f t="shared" si="10"/>
        <v>0.07961538461538462</v>
      </c>
      <c r="L95" s="10">
        <f t="shared" si="11"/>
        <v>76470.58823529411</v>
      </c>
      <c r="P95" s="14"/>
    </row>
    <row r="96" spans="1:16" ht="15">
      <c r="A96" s="2">
        <v>148</v>
      </c>
      <c r="B96" s="3" t="s">
        <v>130</v>
      </c>
      <c r="C96" s="5">
        <v>6819369</v>
      </c>
      <c r="D96" s="6">
        <v>150</v>
      </c>
      <c r="E96" s="5">
        <v>127846</v>
      </c>
      <c r="F96" s="5">
        <v>0</v>
      </c>
      <c r="G96" s="5">
        <v>24823</v>
      </c>
      <c r="H96" s="10">
        <f t="shared" si="8"/>
        <v>127846</v>
      </c>
      <c r="I96" s="10">
        <f t="shared" si="9"/>
        <v>152669</v>
      </c>
      <c r="J96" s="4" t="s">
        <v>141</v>
      </c>
      <c r="K96" s="14">
        <f t="shared" si="10"/>
        <v>0.02238755521221978</v>
      </c>
      <c r="L96" s="10">
        <f t="shared" si="11"/>
        <v>45462.46</v>
      </c>
      <c r="P96" s="14"/>
    </row>
    <row r="97" spans="1:16" ht="15">
      <c r="A97" s="2">
        <v>58</v>
      </c>
      <c r="B97" s="3" t="s">
        <v>43</v>
      </c>
      <c r="C97" s="5">
        <v>9100000</v>
      </c>
      <c r="D97" s="6">
        <v>125</v>
      </c>
      <c r="E97" s="5">
        <v>140000</v>
      </c>
      <c r="F97" s="5">
        <v>7000</v>
      </c>
      <c r="G97" s="5">
        <v>25000</v>
      </c>
      <c r="H97" s="10">
        <f t="shared" si="8"/>
        <v>147000</v>
      </c>
      <c r="I97" s="10">
        <f t="shared" si="9"/>
        <v>172000</v>
      </c>
      <c r="J97" s="4" t="s">
        <v>141</v>
      </c>
      <c r="K97" s="14">
        <f t="shared" si="10"/>
        <v>0.018901098901098902</v>
      </c>
      <c r="L97" s="10">
        <f t="shared" si="11"/>
        <v>72800</v>
      </c>
      <c r="P97" s="14"/>
    </row>
    <row r="98" spans="1:16" ht="15">
      <c r="A98" s="2">
        <v>86</v>
      </c>
      <c r="B98" s="3" t="s">
        <v>70</v>
      </c>
      <c r="C98" s="5">
        <v>1349000</v>
      </c>
      <c r="D98" s="6">
        <v>20</v>
      </c>
      <c r="E98" s="5">
        <v>106000</v>
      </c>
      <c r="F98" s="5">
        <v>0</v>
      </c>
      <c r="G98" s="5">
        <v>26000</v>
      </c>
      <c r="H98" s="10">
        <f t="shared" si="8"/>
        <v>106000</v>
      </c>
      <c r="I98" s="10">
        <f t="shared" si="9"/>
        <v>132000</v>
      </c>
      <c r="J98" s="4" t="s">
        <v>141</v>
      </c>
      <c r="K98" s="14">
        <f t="shared" si="10"/>
        <v>0.09785025945144551</v>
      </c>
      <c r="L98" s="10">
        <f t="shared" si="11"/>
        <v>67450</v>
      </c>
      <c r="P98" s="14"/>
    </row>
    <row r="99" spans="1:16" ht="15">
      <c r="A99" s="2">
        <v>44</v>
      </c>
      <c r="B99" s="3" t="s">
        <v>29</v>
      </c>
      <c r="C99" s="7">
        <v>5700000</v>
      </c>
      <c r="D99" s="6">
        <v>86</v>
      </c>
      <c r="E99" s="5">
        <v>115000</v>
      </c>
      <c r="F99" s="5">
        <v>0</v>
      </c>
      <c r="G99" s="5">
        <v>30000</v>
      </c>
      <c r="H99" s="10">
        <f t="shared" si="8"/>
        <v>115000</v>
      </c>
      <c r="I99" s="10">
        <f t="shared" si="9"/>
        <v>145000</v>
      </c>
      <c r="J99" s="4" t="s">
        <v>141</v>
      </c>
      <c r="K99" s="14">
        <f t="shared" si="10"/>
        <v>0.02543859649122807</v>
      </c>
      <c r="L99" s="10">
        <f t="shared" si="11"/>
        <v>66279.06976744186</v>
      </c>
      <c r="P99" s="14"/>
    </row>
    <row r="100" spans="1:16" ht="15">
      <c r="A100" s="2">
        <v>46</v>
      </c>
      <c r="B100" s="3" t="s">
        <v>31</v>
      </c>
      <c r="C100" s="5">
        <v>22600000</v>
      </c>
      <c r="D100" s="6">
        <v>250</v>
      </c>
      <c r="E100" s="5">
        <v>210000</v>
      </c>
      <c r="F100" s="5">
        <v>0</v>
      </c>
      <c r="G100" s="5">
        <v>40000</v>
      </c>
      <c r="H100" s="10">
        <f aca="true" t="shared" si="12" ref="H100:H131">E100+F100</f>
        <v>210000</v>
      </c>
      <c r="I100" s="10">
        <f aca="true" t="shared" si="13" ref="I100:I131">E100+F100+G100</f>
        <v>250000</v>
      </c>
      <c r="J100" s="4" t="s">
        <v>141</v>
      </c>
      <c r="K100" s="14">
        <f aca="true" t="shared" si="14" ref="K100:K131">I100/C100</f>
        <v>0.011061946902654867</v>
      </c>
      <c r="L100" s="10">
        <f t="shared" si="11"/>
        <v>90400</v>
      </c>
      <c r="P100" s="14"/>
    </row>
    <row r="101" spans="1:16" ht="15">
      <c r="A101" s="2">
        <v>31</v>
      </c>
      <c r="B101" s="3" t="s">
        <v>17</v>
      </c>
      <c r="C101" s="5">
        <v>185000</v>
      </c>
      <c r="D101" s="6">
        <v>1</v>
      </c>
      <c r="E101" s="5">
        <v>45000</v>
      </c>
      <c r="F101" s="5">
        <v>0</v>
      </c>
      <c r="G101" s="5">
        <v>0</v>
      </c>
      <c r="H101" s="10">
        <f t="shared" si="12"/>
        <v>45000</v>
      </c>
      <c r="I101" s="10">
        <f t="shared" si="13"/>
        <v>45000</v>
      </c>
      <c r="J101" s="4" t="s">
        <v>147</v>
      </c>
      <c r="K101" s="14">
        <f t="shared" si="14"/>
        <v>0.24324324324324326</v>
      </c>
      <c r="L101" s="10">
        <f t="shared" si="11"/>
        <v>185000</v>
      </c>
      <c r="P101" s="14"/>
    </row>
    <row r="102" spans="1:16" ht="15">
      <c r="A102" s="2">
        <v>69</v>
      </c>
      <c r="B102" s="3" t="s">
        <v>54</v>
      </c>
      <c r="C102" s="5">
        <v>380000</v>
      </c>
      <c r="D102" s="6">
        <v>5</v>
      </c>
      <c r="E102" s="5">
        <v>37000</v>
      </c>
      <c r="F102" s="5">
        <v>0</v>
      </c>
      <c r="G102" s="5">
        <v>0</v>
      </c>
      <c r="H102" s="10">
        <f t="shared" si="12"/>
        <v>37000</v>
      </c>
      <c r="I102" s="10">
        <f t="shared" si="13"/>
        <v>37000</v>
      </c>
      <c r="J102" s="4" t="s">
        <v>147</v>
      </c>
      <c r="K102" s="14">
        <f t="shared" si="14"/>
        <v>0.09736842105263158</v>
      </c>
      <c r="L102" s="10">
        <f t="shared" si="11"/>
        <v>76000</v>
      </c>
      <c r="P102" s="14"/>
    </row>
    <row r="103" spans="1:16" ht="15">
      <c r="A103" s="2">
        <v>95</v>
      </c>
      <c r="B103" s="3" t="s">
        <v>79</v>
      </c>
      <c r="C103" s="5">
        <v>156000</v>
      </c>
      <c r="D103" s="6">
        <v>0</v>
      </c>
      <c r="E103" s="5">
        <v>30420</v>
      </c>
      <c r="F103" s="5">
        <v>0</v>
      </c>
      <c r="G103" s="5">
        <v>0</v>
      </c>
      <c r="H103" s="10">
        <f t="shared" si="12"/>
        <v>30420</v>
      </c>
      <c r="I103" s="10">
        <f t="shared" si="13"/>
        <v>30420</v>
      </c>
      <c r="J103" s="4" t="s">
        <v>147</v>
      </c>
      <c r="K103" s="14">
        <f t="shared" si="14"/>
        <v>0.195</v>
      </c>
      <c r="L103" s="10"/>
      <c r="P103" s="14"/>
    </row>
    <row r="104" spans="1:16" ht="15">
      <c r="A104" s="2">
        <v>101</v>
      </c>
      <c r="B104" s="3" t="s">
        <v>85</v>
      </c>
      <c r="C104" s="5">
        <v>900000</v>
      </c>
      <c r="D104" s="6">
        <v>2.5</v>
      </c>
      <c r="E104" s="5">
        <v>93000</v>
      </c>
      <c r="F104" s="5">
        <v>0</v>
      </c>
      <c r="G104" s="5">
        <v>0</v>
      </c>
      <c r="H104" s="10">
        <f t="shared" si="12"/>
        <v>93000</v>
      </c>
      <c r="I104" s="10">
        <f t="shared" si="13"/>
        <v>93000</v>
      </c>
      <c r="J104" s="4" t="s">
        <v>147</v>
      </c>
      <c r="K104" s="14">
        <f t="shared" si="14"/>
        <v>0.10333333333333333</v>
      </c>
      <c r="L104" s="10">
        <f>C104/D104</f>
        <v>360000</v>
      </c>
      <c r="P104" s="14"/>
    </row>
    <row r="105" spans="1:16" ht="15">
      <c r="A105" s="2">
        <v>122</v>
      </c>
      <c r="B105" s="3" t="s">
        <v>105</v>
      </c>
      <c r="C105" s="5">
        <v>1167387</v>
      </c>
      <c r="D105" s="5"/>
      <c r="E105" s="5">
        <v>60000</v>
      </c>
      <c r="F105" s="5">
        <v>0</v>
      </c>
      <c r="G105" s="5">
        <v>0</v>
      </c>
      <c r="H105" s="10">
        <f t="shared" si="12"/>
        <v>60000</v>
      </c>
      <c r="I105" s="10">
        <f t="shared" si="13"/>
        <v>60000</v>
      </c>
      <c r="J105" s="4" t="s">
        <v>147</v>
      </c>
      <c r="K105" s="14">
        <f t="shared" si="14"/>
        <v>0.05139683755258539</v>
      </c>
      <c r="L105" s="10"/>
      <c r="P105" s="14"/>
    </row>
    <row r="106" spans="1:16" ht="15">
      <c r="A106" s="2">
        <v>134</v>
      </c>
      <c r="B106" s="3" t="s">
        <v>116</v>
      </c>
      <c r="C106" s="5">
        <v>80000</v>
      </c>
      <c r="D106" s="6">
        <v>1</v>
      </c>
      <c r="E106" s="5">
        <v>30000</v>
      </c>
      <c r="F106" s="5">
        <v>0</v>
      </c>
      <c r="G106" s="5">
        <v>0</v>
      </c>
      <c r="H106" s="10">
        <f t="shared" si="12"/>
        <v>30000</v>
      </c>
      <c r="I106" s="10">
        <f t="shared" si="13"/>
        <v>30000</v>
      </c>
      <c r="J106" s="4" t="s">
        <v>147</v>
      </c>
      <c r="K106" s="14">
        <f t="shared" si="14"/>
        <v>0.375</v>
      </c>
      <c r="L106" s="10">
        <f aca="true" t="shared" si="15" ref="L106:L146">C106/D106</f>
        <v>80000</v>
      </c>
      <c r="P106" s="14"/>
    </row>
    <row r="107" spans="1:16" ht="15">
      <c r="A107" s="2">
        <v>136</v>
      </c>
      <c r="B107" s="3" t="s">
        <v>118</v>
      </c>
      <c r="C107" s="5">
        <v>310000</v>
      </c>
      <c r="D107" s="6">
        <v>3.5</v>
      </c>
      <c r="E107" s="5">
        <v>60000</v>
      </c>
      <c r="F107" s="5">
        <v>0</v>
      </c>
      <c r="G107" s="5">
        <v>0</v>
      </c>
      <c r="H107" s="10">
        <f t="shared" si="12"/>
        <v>60000</v>
      </c>
      <c r="I107" s="10">
        <f t="shared" si="13"/>
        <v>60000</v>
      </c>
      <c r="J107" s="4" t="s">
        <v>147</v>
      </c>
      <c r="K107" s="14">
        <f t="shared" si="14"/>
        <v>0.1935483870967742</v>
      </c>
      <c r="L107" s="10">
        <f t="shared" si="15"/>
        <v>88571.42857142857</v>
      </c>
      <c r="P107" s="14"/>
    </row>
    <row r="108" spans="1:16" ht="15">
      <c r="A108" s="2">
        <v>144</v>
      </c>
      <c r="B108" s="3" t="s">
        <v>126</v>
      </c>
      <c r="C108" s="5">
        <v>81000</v>
      </c>
      <c r="D108" s="6">
        <v>1</v>
      </c>
      <c r="E108" s="5">
        <v>18000</v>
      </c>
      <c r="F108" s="5">
        <v>0</v>
      </c>
      <c r="G108" s="5">
        <v>0</v>
      </c>
      <c r="H108" s="10">
        <f t="shared" si="12"/>
        <v>18000</v>
      </c>
      <c r="I108" s="10">
        <f t="shared" si="13"/>
        <v>18000</v>
      </c>
      <c r="J108" s="4" t="s">
        <v>147</v>
      </c>
      <c r="K108" s="14">
        <f t="shared" si="14"/>
        <v>0.2222222222222222</v>
      </c>
      <c r="L108" s="10">
        <f t="shared" si="15"/>
        <v>81000</v>
      </c>
      <c r="P108" s="14"/>
    </row>
    <row r="109" spans="1:16" ht="15">
      <c r="A109" s="18">
        <v>167</v>
      </c>
      <c r="B109" s="19" t="s">
        <v>165</v>
      </c>
      <c r="C109" s="5">
        <v>240000</v>
      </c>
      <c r="D109" s="20">
        <v>3</v>
      </c>
      <c r="E109" s="5">
        <v>60000</v>
      </c>
      <c r="F109" s="5">
        <v>0</v>
      </c>
      <c r="G109" s="5">
        <v>0</v>
      </c>
      <c r="H109" s="10">
        <f t="shared" si="12"/>
        <v>60000</v>
      </c>
      <c r="I109" s="10">
        <f t="shared" si="13"/>
        <v>60000</v>
      </c>
      <c r="J109" s="4" t="s">
        <v>147</v>
      </c>
      <c r="K109" s="14">
        <f t="shared" si="14"/>
        <v>0.25</v>
      </c>
      <c r="L109" s="10">
        <f t="shared" si="15"/>
        <v>80000</v>
      </c>
      <c r="P109" s="14"/>
    </row>
    <row r="110" spans="1:16" ht="15">
      <c r="A110" s="18">
        <v>171</v>
      </c>
      <c r="B110" s="19" t="s">
        <v>169</v>
      </c>
      <c r="C110" s="5">
        <v>611500</v>
      </c>
      <c r="D110" s="20">
        <v>8</v>
      </c>
      <c r="E110" s="5">
        <v>76480</v>
      </c>
      <c r="F110" s="5">
        <v>0</v>
      </c>
      <c r="G110" s="5">
        <v>0</v>
      </c>
      <c r="H110" s="10">
        <f t="shared" si="12"/>
        <v>76480</v>
      </c>
      <c r="I110" s="10">
        <f t="shared" si="13"/>
        <v>76480</v>
      </c>
      <c r="J110" s="4" t="s">
        <v>147</v>
      </c>
      <c r="K110" s="14">
        <f t="shared" si="14"/>
        <v>0.12506950122649224</v>
      </c>
      <c r="L110" s="10">
        <f t="shared" si="15"/>
        <v>76437.5</v>
      </c>
      <c r="P110" s="14"/>
    </row>
    <row r="111" spans="1:16" ht="15">
      <c r="A111" s="2">
        <v>64</v>
      </c>
      <c r="B111" s="3" t="s">
        <v>49</v>
      </c>
      <c r="C111" s="5">
        <v>150000</v>
      </c>
      <c r="D111" s="6">
        <v>1.75</v>
      </c>
      <c r="E111" s="5">
        <v>46000</v>
      </c>
      <c r="F111" s="5">
        <v>1000</v>
      </c>
      <c r="G111" s="5">
        <v>0</v>
      </c>
      <c r="H111" s="10">
        <f t="shared" si="12"/>
        <v>47000</v>
      </c>
      <c r="I111" s="10">
        <f t="shared" si="13"/>
        <v>47000</v>
      </c>
      <c r="J111" s="4" t="s">
        <v>147</v>
      </c>
      <c r="K111" s="14">
        <f t="shared" si="14"/>
        <v>0.31333333333333335</v>
      </c>
      <c r="L111" s="10">
        <f t="shared" si="15"/>
        <v>85714.28571428571</v>
      </c>
      <c r="P111" s="14"/>
    </row>
    <row r="112" spans="1:16" ht="15">
      <c r="A112" s="2">
        <v>82</v>
      </c>
      <c r="B112" s="3" t="s">
        <v>67</v>
      </c>
      <c r="C112" s="5">
        <v>550000</v>
      </c>
      <c r="D112" s="6">
        <v>7</v>
      </c>
      <c r="E112" s="5">
        <v>82000</v>
      </c>
      <c r="F112" s="5">
        <v>5000</v>
      </c>
      <c r="G112" s="5">
        <v>0</v>
      </c>
      <c r="H112" s="10">
        <f t="shared" si="12"/>
        <v>87000</v>
      </c>
      <c r="I112" s="10">
        <f t="shared" si="13"/>
        <v>87000</v>
      </c>
      <c r="J112" s="4" t="s">
        <v>147</v>
      </c>
      <c r="K112" s="14">
        <f t="shared" si="14"/>
        <v>0.15818181818181817</v>
      </c>
      <c r="L112" s="10">
        <f t="shared" si="15"/>
        <v>78571.42857142857</v>
      </c>
      <c r="P112" s="14"/>
    </row>
    <row r="113" spans="1:16" ht="15">
      <c r="A113" s="2">
        <v>75</v>
      </c>
      <c r="B113" s="3" t="s">
        <v>60</v>
      </c>
      <c r="C113" s="5">
        <v>514384</v>
      </c>
      <c r="D113" s="6">
        <v>6.5</v>
      </c>
      <c r="E113" s="5">
        <v>50000</v>
      </c>
      <c r="F113" s="5">
        <v>0</v>
      </c>
      <c r="G113" s="5">
        <v>1500</v>
      </c>
      <c r="H113" s="10">
        <f t="shared" si="12"/>
        <v>50000</v>
      </c>
      <c r="I113" s="10">
        <f t="shared" si="13"/>
        <v>51500</v>
      </c>
      <c r="J113" s="4" t="s">
        <v>147</v>
      </c>
      <c r="K113" s="14">
        <f t="shared" si="14"/>
        <v>0.10011975489128744</v>
      </c>
      <c r="L113" s="10">
        <f t="shared" si="15"/>
        <v>79136</v>
      </c>
      <c r="P113" s="14"/>
    </row>
    <row r="114" spans="1:16" ht="15">
      <c r="A114" s="2">
        <v>116</v>
      </c>
      <c r="B114" s="3" t="s">
        <v>99</v>
      </c>
      <c r="C114" s="5">
        <v>750000</v>
      </c>
      <c r="D114" s="6">
        <v>5</v>
      </c>
      <c r="E114" s="5">
        <v>67000</v>
      </c>
      <c r="F114" s="5">
        <v>0</v>
      </c>
      <c r="G114" s="5">
        <v>1700</v>
      </c>
      <c r="H114" s="10">
        <f t="shared" si="12"/>
        <v>67000</v>
      </c>
      <c r="I114" s="10">
        <f t="shared" si="13"/>
        <v>68700</v>
      </c>
      <c r="J114" s="4" t="s">
        <v>147</v>
      </c>
      <c r="K114" s="14">
        <f t="shared" si="14"/>
        <v>0.0916</v>
      </c>
      <c r="L114" s="10">
        <f t="shared" si="15"/>
        <v>150000</v>
      </c>
      <c r="P114" s="14"/>
    </row>
    <row r="115" spans="1:16" ht="15">
      <c r="A115" s="2">
        <v>81</v>
      </c>
      <c r="B115" s="3" t="s">
        <v>66</v>
      </c>
      <c r="C115" s="5">
        <v>1500000</v>
      </c>
      <c r="D115" s="6">
        <v>11</v>
      </c>
      <c r="E115" s="5">
        <v>85000</v>
      </c>
      <c r="F115" s="5">
        <v>1750</v>
      </c>
      <c r="G115" s="5">
        <v>2200</v>
      </c>
      <c r="H115" s="10">
        <f t="shared" si="12"/>
        <v>86750</v>
      </c>
      <c r="I115" s="10">
        <f t="shared" si="13"/>
        <v>88950</v>
      </c>
      <c r="J115" s="4" t="s">
        <v>147</v>
      </c>
      <c r="K115" s="14">
        <f t="shared" si="14"/>
        <v>0.0593</v>
      </c>
      <c r="L115" s="10">
        <f t="shared" si="15"/>
        <v>136363.63636363635</v>
      </c>
      <c r="P115" s="14"/>
    </row>
    <row r="116" spans="1:16" ht="15">
      <c r="A116" s="2">
        <v>155</v>
      </c>
      <c r="B116" s="3" t="s">
        <v>136</v>
      </c>
      <c r="C116" s="5">
        <v>324475</v>
      </c>
      <c r="D116" s="6">
        <v>5</v>
      </c>
      <c r="E116" s="5">
        <v>44000</v>
      </c>
      <c r="F116" s="5">
        <v>0</v>
      </c>
      <c r="G116" s="5">
        <v>2202</v>
      </c>
      <c r="H116" s="10">
        <f t="shared" si="12"/>
        <v>44000</v>
      </c>
      <c r="I116" s="10">
        <f t="shared" si="13"/>
        <v>46202</v>
      </c>
      <c r="J116" s="4" t="s">
        <v>147</v>
      </c>
      <c r="K116" s="14">
        <f t="shared" si="14"/>
        <v>0.14239001463903228</v>
      </c>
      <c r="L116" s="10">
        <f t="shared" si="15"/>
        <v>64895</v>
      </c>
      <c r="P116" s="14"/>
    </row>
    <row r="117" spans="1:16" ht="15">
      <c r="A117" s="2">
        <v>110</v>
      </c>
      <c r="B117" s="3" t="s">
        <v>94</v>
      </c>
      <c r="C117" s="5">
        <v>650000</v>
      </c>
      <c r="D117" s="6">
        <v>11</v>
      </c>
      <c r="E117" s="5">
        <v>37000</v>
      </c>
      <c r="F117" s="5">
        <v>0</v>
      </c>
      <c r="G117" s="5">
        <v>2400</v>
      </c>
      <c r="H117" s="10">
        <f t="shared" si="12"/>
        <v>37000</v>
      </c>
      <c r="I117" s="10">
        <f t="shared" si="13"/>
        <v>39400</v>
      </c>
      <c r="J117" s="4" t="s">
        <v>147</v>
      </c>
      <c r="K117" s="14">
        <f t="shared" si="14"/>
        <v>0.06061538461538461</v>
      </c>
      <c r="L117" s="10">
        <f t="shared" si="15"/>
        <v>59090.90909090909</v>
      </c>
      <c r="P117" s="14"/>
    </row>
    <row r="118" spans="1:16" ht="15">
      <c r="A118" s="2">
        <v>111</v>
      </c>
      <c r="B118" s="3" t="s">
        <v>94</v>
      </c>
      <c r="C118" s="5">
        <v>650000</v>
      </c>
      <c r="D118" s="6">
        <v>11</v>
      </c>
      <c r="E118" s="5">
        <v>37000</v>
      </c>
      <c r="F118" s="5">
        <v>0</v>
      </c>
      <c r="G118" s="5">
        <v>2400</v>
      </c>
      <c r="H118" s="10">
        <f t="shared" si="12"/>
        <v>37000</v>
      </c>
      <c r="I118" s="10">
        <f t="shared" si="13"/>
        <v>39400</v>
      </c>
      <c r="J118" s="4" t="s">
        <v>147</v>
      </c>
      <c r="K118" s="14">
        <f t="shared" si="14"/>
        <v>0.06061538461538461</v>
      </c>
      <c r="L118" s="10">
        <f t="shared" si="15"/>
        <v>59090.90909090909</v>
      </c>
      <c r="P118" s="14"/>
    </row>
    <row r="119" spans="1:16" ht="15">
      <c r="A119" s="2">
        <v>28</v>
      </c>
      <c r="B119" s="3" t="s">
        <v>14</v>
      </c>
      <c r="C119" s="5">
        <v>997000</v>
      </c>
      <c r="D119" s="6">
        <v>3</v>
      </c>
      <c r="E119" s="5">
        <v>93000</v>
      </c>
      <c r="F119" s="5">
        <v>0</v>
      </c>
      <c r="G119" s="5">
        <v>4000</v>
      </c>
      <c r="H119" s="10">
        <f t="shared" si="12"/>
        <v>93000</v>
      </c>
      <c r="I119" s="10">
        <f t="shared" si="13"/>
        <v>97000</v>
      </c>
      <c r="J119" s="4" t="s">
        <v>147</v>
      </c>
      <c r="K119" s="14">
        <f t="shared" si="14"/>
        <v>0.09729187562688064</v>
      </c>
      <c r="L119" s="10">
        <f t="shared" si="15"/>
        <v>332333.3333333333</v>
      </c>
      <c r="P119" s="14"/>
    </row>
    <row r="120" spans="1:16" ht="15">
      <c r="A120" s="2">
        <v>40</v>
      </c>
      <c r="B120" s="3" t="s">
        <v>24</v>
      </c>
      <c r="C120" s="5">
        <v>785000</v>
      </c>
      <c r="D120" s="6">
        <v>14</v>
      </c>
      <c r="E120" s="5">
        <v>69945</v>
      </c>
      <c r="F120" s="5">
        <v>5000</v>
      </c>
      <c r="G120" s="5">
        <v>4300</v>
      </c>
      <c r="H120" s="10">
        <f t="shared" si="12"/>
        <v>74945</v>
      </c>
      <c r="I120" s="10">
        <f t="shared" si="13"/>
        <v>79245</v>
      </c>
      <c r="J120" s="4" t="s">
        <v>147</v>
      </c>
      <c r="K120" s="14">
        <f t="shared" si="14"/>
        <v>0.10094904458598726</v>
      </c>
      <c r="L120" s="10">
        <f t="shared" si="15"/>
        <v>56071.42857142857</v>
      </c>
      <c r="P120" s="14"/>
    </row>
    <row r="121" spans="1:16" ht="15">
      <c r="A121" s="2">
        <v>125</v>
      </c>
      <c r="B121" s="3" t="s">
        <v>108</v>
      </c>
      <c r="C121" s="5">
        <v>72000</v>
      </c>
      <c r="D121" s="6">
        <v>1</v>
      </c>
      <c r="E121" s="5">
        <v>38000</v>
      </c>
      <c r="F121" s="5">
        <v>4000</v>
      </c>
      <c r="G121" s="5">
        <v>4700</v>
      </c>
      <c r="H121" s="10">
        <f t="shared" si="12"/>
        <v>42000</v>
      </c>
      <c r="I121" s="10">
        <f t="shared" si="13"/>
        <v>46700</v>
      </c>
      <c r="J121" s="4" t="s">
        <v>147</v>
      </c>
      <c r="K121" s="14">
        <f t="shared" si="14"/>
        <v>0.6486111111111111</v>
      </c>
      <c r="L121" s="10">
        <f t="shared" si="15"/>
        <v>72000</v>
      </c>
      <c r="P121" s="14"/>
    </row>
    <row r="122" spans="1:16" ht="15">
      <c r="A122" s="2">
        <v>45</v>
      </c>
      <c r="B122" s="3" t="s">
        <v>30</v>
      </c>
      <c r="C122" s="5">
        <v>440000</v>
      </c>
      <c r="D122" s="6">
        <v>2.5</v>
      </c>
      <c r="E122" s="5">
        <v>87000</v>
      </c>
      <c r="F122" s="5">
        <v>0</v>
      </c>
      <c r="G122" s="5">
        <v>5500</v>
      </c>
      <c r="H122" s="10">
        <f t="shared" si="12"/>
        <v>87000</v>
      </c>
      <c r="I122" s="10">
        <f t="shared" si="13"/>
        <v>92500</v>
      </c>
      <c r="J122" s="4" t="s">
        <v>147</v>
      </c>
      <c r="K122" s="14">
        <f t="shared" si="14"/>
        <v>0.21022727272727273</v>
      </c>
      <c r="L122" s="10">
        <f t="shared" si="15"/>
        <v>176000</v>
      </c>
      <c r="P122" s="14"/>
    </row>
    <row r="123" spans="1:16" ht="15">
      <c r="A123" s="2">
        <v>108</v>
      </c>
      <c r="B123" s="3" t="s">
        <v>92</v>
      </c>
      <c r="C123" s="5">
        <v>321000</v>
      </c>
      <c r="D123" s="6">
        <v>5</v>
      </c>
      <c r="E123" s="5">
        <v>40000</v>
      </c>
      <c r="F123" s="5">
        <v>0</v>
      </c>
      <c r="G123" s="5">
        <v>6000</v>
      </c>
      <c r="H123" s="10">
        <f t="shared" si="12"/>
        <v>40000</v>
      </c>
      <c r="I123" s="10">
        <f t="shared" si="13"/>
        <v>46000</v>
      </c>
      <c r="J123" s="4" t="s">
        <v>147</v>
      </c>
      <c r="K123" s="14">
        <f t="shared" si="14"/>
        <v>0.14330218068535824</v>
      </c>
      <c r="L123" s="10">
        <f t="shared" si="15"/>
        <v>64200</v>
      </c>
      <c r="P123" s="14"/>
    </row>
    <row r="124" spans="1:16" ht="15">
      <c r="A124" s="2">
        <v>32</v>
      </c>
      <c r="B124" s="3" t="s">
        <v>18</v>
      </c>
      <c r="C124" s="5">
        <v>4300000</v>
      </c>
      <c r="D124" s="6">
        <v>44</v>
      </c>
      <c r="E124" s="5">
        <v>85000</v>
      </c>
      <c r="F124" s="5">
        <v>10000</v>
      </c>
      <c r="G124" s="5">
        <v>6500</v>
      </c>
      <c r="H124" s="10">
        <f t="shared" si="12"/>
        <v>95000</v>
      </c>
      <c r="I124" s="10">
        <f t="shared" si="13"/>
        <v>101500</v>
      </c>
      <c r="J124" s="4" t="s">
        <v>147</v>
      </c>
      <c r="K124" s="14">
        <f t="shared" si="14"/>
        <v>0.0236046511627907</v>
      </c>
      <c r="L124" s="10">
        <f t="shared" si="15"/>
        <v>97727.27272727272</v>
      </c>
      <c r="P124" s="14"/>
    </row>
    <row r="125" spans="1:16" ht="15">
      <c r="A125" s="2">
        <v>145</v>
      </c>
      <c r="B125" s="3" t="s">
        <v>127</v>
      </c>
      <c r="C125" s="5">
        <v>900000</v>
      </c>
      <c r="D125" s="6">
        <v>8</v>
      </c>
      <c r="E125" s="5">
        <v>160000</v>
      </c>
      <c r="F125" s="5">
        <v>0</v>
      </c>
      <c r="G125" s="5">
        <v>6700</v>
      </c>
      <c r="H125" s="10">
        <f t="shared" si="12"/>
        <v>160000</v>
      </c>
      <c r="I125" s="10">
        <f t="shared" si="13"/>
        <v>166700</v>
      </c>
      <c r="J125" s="4" t="s">
        <v>147</v>
      </c>
      <c r="K125" s="14">
        <f t="shared" si="14"/>
        <v>0.18522222222222223</v>
      </c>
      <c r="L125" s="10">
        <f t="shared" si="15"/>
        <v>112500</v>
      </c>
      <c r="P125" s="14"/>
    </row>
    <row r="126" spans="1:16" ht="15">
      <c r="A126" s="2">
        <v>79</v>
      </c>
      <c r="B126" s="3" t="s">
        <v>64</v>
      </c>
      <c r="C126" s="5">
        <v>1400000</v>
      </c>
      <c r="D126" s="6">
        <v>12</v>
      </c>
      <c r="E126" s="5">
        <v>63000</v>
      </c>
      <c r="F126" s="5">
        <v>2000</v>
      </c>
      <c r="G126" s="5">
        <v>7000</v>
      </c>
      <c r="H126" s="10">
        <f t="shared" si="12"/>
        <v>65000</v>
      </c>
      <c r="I126" s="10">
        <f t="shared" si="13"/>
        <v>72000</v>
      </c>
      <c r="J126" s="4" t="s">
        <v>147</v>
      </c>
      <c r="K126" s="14">
        <f t="shared" si="14"/>
        <v>0.05142857142857143</v>
      </c>
      <c r="L126" s="10">
        <f t="shared" si="15"/>
        <v>116666.66666666667</v>
      </c>
      <c r="P126" s="14"/>
    </row>
    <row r="127" spans="1:16" ht="15">
      <c r="A127" s="2">
        <v>71</v>
      </c>
      <c r="B127" s="3" t="s">
        <v>56</v>
      </c>
      <c r="C127" s="5">
        <v>11000000</v>
      </c>
      <c r="D127" s="6">
        <v>127</v>
      </c>
      <c r="E127" s="7">
        <v>110000</v>
      </c>
      <c r="F127" s="5">
        <v>0</v>
      </c>
      <c r="G127" s="5">
        <v>8000</v>
      </c>
      <c r="H127" s="10">
        <f t="shared" si="12"/>
        <v>110000</v>
      </c>
      <c r="I127" s="10">
        <f t="shared" si="13"/>
        <v>118000</v>
      </c>
      <c r="J127" s="4" t="s">
        <v>147</v>
      </c>
      <c r="K127" s="14">
        <f t="shared" si="14"/>
        <v>0.010727272727272728</v>
      </c>
      <c r="L127" s="10">
        <f t="shared" si="15"/>
        <v>86614.17322834645</v>
      </c>
      <c r="P127" s="14"/>
    </row>
    <row r="128" spans="1:16" ht="15">
      <c r="A128" s="18">
        <v>164</v>
      </c>
      <c r="B128" s="19" t="s">
        <v>162</v>
      </c>
      <c r="C128" s="5">
        <v>393140</v>
      </c>
      <c r="D128" s="20">
        <v>7</v>
      </c>
      <c r="E128" s="5">
        <v>47250</v>
      </c>
      <c r="F128" s="5">
        <v>0</v>
      </c>
      <c r="G128" s="5">
        <v>9420</v>
      </c>
      <c r="H128" s="10">
        <f t="shared" si="12"/>
        <v>47250</v>
      </c>
      <c r="I128" s="10">
        <f t="shared" si="13"/>
        <v>56670</v>
      </c>
      <c r="J128" s="4" t="s">
        <v>147</v>
      </c>
      <c r="K128" s="14">
        <f t="shared" si="14"/>
        <v>0.14414712316223227</v>
      </c>
      <c r="L128" s="10">
        <f t="shared" si="15"/>
        <v>56162.857142857145</v>
      </c>
      <c r="P128" s="14"/>
    </row>
    <row r="129" spans="1:16" ht="15">
      <c r="A129" s="2">
        <v>87</v>
      </c>
      <c r="B129" s="3" t="s">
        <v>71</v>
      </c>
      <c r="C129" s="5">
        <v>435000</v>
      </c>
      <c r="D129" s="6">
        <v>2.75</v>
      </c>
      <c r="E129" s="5">
        <v>110000</v>
      </c>
      <c r="F129" s="5">
        <v>0</v>
      </c>
      <c r="G129" s="5">
        <v>10000</v>
      </c>
      <c r="H129" s="10">
        <f t="shared" si="12"/>
        <v>110000</v>
      </c>
      <c r="I129" s="10">
        <f t="shared" si="13"/>
        <v>120000</v>
      </c>
      <c r="J129" s="4" t="s">
        <v>147</v>
      </c>
      <c r="K129" s="14">
        <f t="shared" si="14"/>
        <v>0.27586206896551724</v>
      </c>
      <c r="L129" s="10">
        <f t="shared" si="15"/>
        <v>158181.81818181818</v>
      </c>
      <c r="P129" s="14"/>
    </row>
    <row r="130" spans="1:16" ht="15">
      <c r="A130" s="2">
        <v>91</v>
      </c>
      <c r="B130" s="3" t="s">
        <v>75</v>
      </c>
      <c r="C130" s="5">
        <v>370000</v>
      </c>
      <c r="D130" s="6">
        <v>5</v>
      </c>
      <c r="E130" s="5">
        <v>50000</v>
      </c>
      <c r="F130" s="5">
        <v>0</v>
      </c>
      <c r="G130" s="5">
        <v>15000</v>
      </c>
      <c r="H130" s="10">
        <f t="shared" si="12"/>
        <v>50000</v>
      </c>
      <c r="I130" s="10">
        <f t="shared" si="13"/>
        <v>65000</v>
      </c>
      <c r="J130" s="4" t="s">
        <v>147</v>
      </c>
      <c r="K130" s="14">
        <f t="shared" si="14"/>
        <v>0.17567567567567569</v>
      </c>
      <c r="L130" s="10">
        <f t="shared" si="15"/>
        <v>74000</v>
      </c>
      <c r="P130" s="14"/>
    </row>
    <row r="131" spans="1:16" ht="15">
      <c r="A131" s="2">
        <v>94</v>
      </c>
      <c r="B131" s="3" t="s">
        <v>78</v>
      </c>
      <c r="C131" s="5">
        <v>1200000</v>
      </c>
      <c r="D131" s="6">
        <v>2.5</v>
      </c>
      <c r="E131" s="5">
        <v>100000</v>
      </c>
      <c r="F131" s="5">
        <v>0</v>
      </c>
      <c r="G131" s="5">
        <v>17000</v>
      </c>
      <c r="H131" s="10">
        <f t="shared" si="12"/>
        <v>100000</v>
      </c>
      <c r="I131" s="10">
        <f t="shared" si="13"/>
        <v>117000</v>
      </c>
      <c r="J131" s="4" t="s">
        <v>147</v>
      </c>
      <c r="K131" s="14">
        <f t="shared" si="14"/>
        <v>0.0975</v>
      </c>
      <c r="L131" s="10">
        <f t="shared" si="15"/>
        <v>480000</v>
      </c>
      <c r="P131" s="14"/>
    </row>
    <row r="132" spans="1:16" ht="15">
      <c r="A132" s="2">
        <v>156</v>
      </c>
      <c r="B132" s="3" t="s">
        <v>137</v>
      </c>
      <c r="C132" s="5">
        <v>4944536</v>
      </c>
      <c r="D132" s="6">
        <v>80</v>
      </c>
      <c r="E132" s="5">
        <v>128000</v>
      </c>
      <c r="F132" s="5">
        <v>0</v>
      </c>
      <c r="G132" s="5">
        <v>19000</v>
      </c>
      <c r="H132" s="10">
        <f aca="true" t="shared" si="16" ref="H132:H146">E132+F132</f>
        <v>128000</v>
      </c>
      <c r="I132" s="10">
        <f aca="true" t="shared" si="17" ref="I132:I146">E132+F132+G132</f>
        <v>147000</v>
      </c>
      <c r="J132" s="4" t="s">
        <v>147</v>
      </c>
      <c r="K132" s="14">
        <f aca="true" t="shared" si="18" ref="K132:K146">I132/C132</f>
        <v>0.029729786576536202</v>
      </c>
      <c r="L132" s="10">
        <f t="shared" si="15"/>
        <v>61806.7</v>
      </c>
      <c r="P132" s="14"/>
    </row>
    <row r="133" spans="1:16" ht="15">
      <c r="A133" s="2">
        <v>74</v>
      </c>
      <c r="B133" s="3" t="s">
        <v>59</v>
      </c>
      <c r="C133" s="5">
        <v>445000</v>
      </c>
      <c r="D133" s="6">
        <v>4</v>
      </c>
      <c r="E133" s="5">
        <v>110000</v>
      </c>
      <c r="F133" s="5">
        <v>2071</v>
      </c>
      <c r="G133" s="5">
        <v>25583</v>
      </c>
      <c r="H133" s="10">
        <f t="shared" si="16"/>
        <v>112071</v>
      </c>
      <c r="I133" s="10">
        <f t="shared" si="17"/>
        <v>137654</v>
      </c>
      <c r="J133" s="4" t="s">
        <v>147</v>
      </c>
      <c r="K133" s="14">
        <f t="shared" si="18"/>
        <v>0.30933483146067414</v>
      </c>
      <c r="L133" s="10">
        <f t="shared" si="15"/>
        <v>111250</v>
      </c>
      <c r="P133" s="14"/>
    </row>
    <row r="134" spans="1:16" ht="15">
      <c r="A134" s="2">
        <v>146</v>
      </c>
      <c r="B134" s="3" t="s">
        <v>128</v>
      </c>
      <c r="C134" s="5">
        <v>2964597</v>
      </c>
      <c r="D134" s="6">
        <v>3</v>
      </c>
      <c r="E134" s="5">
        <v>113260</v>
      </c>
      <c r="F134" s="5">
        <v>0</v>
      </c>
      <c r="G134" s="5">
        <v>28590</v>
      </c>
      <c r="H134" s="10">
        <f t="shared" si="16"/>
        <v>113260</v>
      </c>
      <c r="I134" s="10">
        <f t="shared" si="17"/>
        <v>141850</v>
      </c>
      <c r="J134" s="4" t="s">
        <v>147</v>
      </c>
      <c r="K134" s="14">
        <f t="shared" si="18"/>
        <v>0.04784798743303053</v>
      </c>
      <c r="L134" s="10">
        <f t="shared" si="15"/>
        <v>988199</v>
      </c>
      <c r="P134" s="14"/>
    </row>
    <row r="135" spans="1:16" ht="15">
      <c r="A135" s="2">
        <v>66</v>
      </c>
      <c r="B135" s="3" t="s">
        <v>51</v>
      </c>
      <c r="C135" s="5">
        <v>220000</v>
      </c>
      <c r="D135" s="6">
        <v>2</v>
      </c>
      <c r="E135" s="5">
        <v>62000</v>
      </c>
      <c r="F135" s="5">
        <v>4000</v>
      </c>
      <c r="G135" s="5">
        <v>1200</v>
      </c>
      <c r="H135" s="10">
        <f t="shared" si="16"/>
        <v>66000</v>
      </c>
      <c r="I135" s="10">
        <f t="shared" si="17"/>
        <v>67200</v>
      </c>
      <c r="J135" s="4" t="s">
        <v>144</v>
      </c>
      <c r="K135" s="14">
        <f t="shared" si="18"/>
        <v>0.3054545454545455</v>
      </c>
      <c r="L135" s="10">
        <f t="shared" si="15"/>
        <v>110000</v>
      </c>
      <c r="P135" s="14"/>
    </row>
    <row r="136" spans="1:16" ht="15">
      <c r="A136" s="15">
        <v>60</v>
      </c>
      <c r="B136" s="16" t="s">
        <v>45</v>
      </c>
      <c r="C136" s="5">
        <v>301325</v>
      </c>
      <c r="D136" s="17">
        <v>3</v>
      </c>
      <c r="E136" s="5">
        <v>80000</v>
      </c>
      <c r="F136" s="5">
        <v>5000</v>
      </c>
      <c r="G136" s="5">
        <v>6200</v>
      </c>
      <c r="H136" s="10">
        <f t="shared" si="16"/>
        <v>85000</v>
      </c>
      <c r="I136" s="10">
        <f t="shared" si="17"/>
        <v>91200</v>
      </c>
      <c r="J136" s="4" t="s">
        <v>144</v>
      </c>
      <c r="K136" s="14">
        <f t="shared" si="18"/>
        <v>0.30266323736829004</v>
      </c>
      <c r="L136" s="10">
        <f t="shared" si="15"/>
        <v>100441.66666666667</v>
      </c>
      <c r="P136" s="14"/>
    </row>
    <row r="137" spans="1:16" ht="15">
      <c r="A137" s="15">
        <v>57</v>
      </c>
      <c r="B137" s="16" t="s">
        <v>42</v>
      </c>
      <c r="C137" s="5">
        <v>308352</v>
      </c>
      <c r="D137" s="17">
        <v>3</v>
      </c>
      <c r="E137" s="5">
        <v>82900</v>
      </c>
      <c r="F137" s="5">
        <v>0</v>
      </c>
      <c r="G137" s="5">
        <v>14922</v>
      </c>
      <c r="H137" s="10">
        <f t="shared" si="16"/>
        <v>82900</v>
      </c>
      <c r="I137" s="10">
        <f t="shared" si="17"/>
        <v>97822</v>
      </c>
      <c r="J137" s="4" t="s">
        <v>144</v>
      </c>
      <c r="K137" s="14">
        <f t="shared" si="18"/>
        <v>0.3172413345786633</v>
      </c>
      <c r="L137" s="10">
        <f t="shared" si="15"/>
        <v>102784</v>
      </c>
      <c r="P137" s="14"/>
    </row>
    <row r="138" spans="1:16" ht="15">
      <c r="A138" s="15">
        <v>132</v>
      </c>
      <c r="B138" s="16" t="s">
        <v>115</v>
      </c>
      <c r="C138" s="5">
        <v>582000</v>
      </c>
      <c r="D138" s="17">
        <v>8</v>
      </c>
      <c r="E138" s="5">
        <v>93000</v>
      </c>
      <c r="F138" s="5">
        <v>0</v>
      </c>
      <c r="G138" s="5">
        <v>16200</v>
      </c>
      <c r="H138" s="10">
        <f t="shared" si="16"/>
        <v>93000</v>
      </c>
      <c r="I138" s="10">
        <f t="shared" si="17"/>
        <v>109200</v>
      </c>
      <c r="J138" s="4" t="s">
        <v>144</v>
      </c>
      <c r="K138" s="14">
        <f t="shared" si="18"/>
        <v>0.18762886597938144</v>
      </c>
      <c r="L138" s="10">
        <f t="shared" si="15"/>
        <v>72750</v>
      </c>
      <c r="P138" s="14"/>
    </row>
    <row r="139" spans="1:16" ht="15">
      <c r="A139" s="15">
        <v>103</v>
      </c>
      <c r="B139" s="16" t="s">
        <v>87</v>
      </c>
      <c r="C139" s="5">
        <v>1200000</v>
      </c>
      <c r="D139" s="17">
        <v>5</v>
      </c>
      <c r="E139" s="5">
        <v>150000</v>
      </c>
      <c r="F139" s="5">
        <v>30000</v>
      </c>
      <c r="G139" s="5">
        <v>40000</v>
      </c>
      <c r="H139" s="10">
        <f t="shared" si="16"/>
        <v>180000</v>
      </c>
      <c r="I139" s="10">
        <f t="shared" si="17"/>
        <v>220000</v>
      </c>
      <c r="J139" s="4" t="s">
        <v>144</v>
      </c>
      <c r="K139" s="14">
        <f t="shared" si="18"/>
        <v>0.18333333333333332</v>
      </c>
      <c r="L139" s="10">
        <f t="shared" si="15"/>
        <v>240000</v>
      </c>
      <c r="P139" s="14"/>
    </row>
    <row r="140" spans="1:16" ht="15">
      <c r="A140" s="15">
        <v>43</v>
      </c>
      <c r="B140" s="16" t="s">
        <v>28</v>
      </c>
      <c r="C140" s="5">
        <v>14000000</v>
      </c>
      <c r="D140" s="17">
        <v>47</v>
      </c>
      <c r="E140" s="5">
        <v>105000</v>
      </c>
      <c r="F140" s="5">
        <v>0</v>
      </c>
      <c r="G140" s="5">
        <v>45000</v>
      </c>
      <c r="H140" s="10">
        <f t="shared" si="16"/>
        <v>105000</v>
      </c>
      <c r="I140" s="10">
        <f t="shared" si="17"/>
        <v>150000</v>
      </c>
      <c r="J140" s="4" t="s">
        <v>144</v>
      </c>
      <c r="K140" s="14">
        <f t="shared" si="18"/>
        <v>0.010714285714285714</v>
      </c>
      <c r="L140" s="10">
        <f t="shared" si="15"/>
        <v>297872.3404255319</v>
      </c>
      <c r="P140" s="14"/>
    </row>
    <row r="141" spans="1:16" ht="15" customHeight="1">
      <c r="A141" s="15">
        <v>77</v>
      </c>
      <c r="B141" s="16" t="s">
        <v>62</v>
      </c>
      <c r="C141" s="5">
        <v>3000000</v>
      </c>
      <c r="D141" s="17">
        <v>12</v>
      </c>
      <c r="E141" s="5">
        <v>70000</v>
      </c>
      <c r="F141" s="5">
        <v>500</v>
      </c>
      <c r="G141" s="5">
        <v>1000</v>
      </c>
      <c r="H141" s="10">
        <f t="shared" si="16"/>
        <v>70500</v>
      </c>
      <c r="I141" s="10">
        <f t="shared" si="17"/>
        <v>71500</v>
      </c>
      <c r="J141" s="4" t="s">
        <v>145</v>
      </c>
      <c r="K141" s="14">
        <f t="shared" si="18"/>
        <v>0.023833333333333335</v>
      </c>
      <c r="L141" s="10">
        <f t="shared" si="15"/>
        <v>250000</v>
      </c>
      <c r="P141" s="14"/>
    </row>
    <row r="142" spans="1:16" ht="15" customHeight="1">
      <c r="A142" s="15">
        <v>119</v>
      </c>
      <c r="B142" s="16" t="s">
        <v>102</v>
      </c>
      <c r="C142" s="5">
        <v>5000000</v>
      </c>
      <c r="D142" s="17">
        <v>90</v>
      </c>
      <c r="E142" s="5">
        <v>98000</v>
      </c>
      <c r="F142" s="5">
        <v>0</v>
      </c>
      <c r="G142" s="5">
        <v>10000</v>
      </c>
      <c r="H142" s="10">
        <f t="shared" si="16"/>
        <v>98000</v>
      </c>
      <c r="I142" s="10">
        <f t="shared" si="17"/>
        <v>108000</v>
      </c>
      <c r="J142" s="4" t="s">
        <v>145</v>
      </c>
      <c r="K142" s="14">
        <f t="shared" si="18"/>
        <v>0.0216</v>
      </c>
      <c r="L142" s="10">
        <f t="shared" si="15"/>
        <v>55555.555555555555</v>
      </c>
      <c r="P142" s="14"/>
    </row>
    <row r="143" spans="1:16" ht="15" customHeight="1">
      <c r="A143" s="26">
        <v>163</v>
      </c>
      <c r="B143" s="27" t="s">
        <v>161</v>
      </c>
      <c r="C143" s="5">
        <v>350000</v>
      </c>
      <c r="D143" s="28">
        <v>4.5</v>
      </c>
      <c r="E143" s="5">
        <v>66660</v>
      </c>
      <c r="F143" s="5">
        <v>0</v>
      </c>
      <c r="G143" s="5">
        <v>11000</v>
      </c>
      <c r="H143" s="10">
        <f t="shared" si="16"/>
        <v>66660</v>
      </c>
      <c r="I143" s="10">
        <f t="shared" si="17"/>
        <v>77660</v>
      </c>
      <c r="J143" s="4" t="s">
        <v>145</v>
      </c>
      <c r="K143" s="14">
        <f t="shared" si="18"/>
        <v>0.2218857142857143</v>
      </c>
      <c r="L143" s="10">
        <f t="shared" si="15"/>
        <v>77777.77777777778</v>
      </c>
      <c r="P143" s="14"/>
    </row>
    <row r="144" spans="1:16" ht="15" customHeight="1">
      <c r="A144" s="15">
        <v>24</v>
      </c>
      <c r="B144" s="16" t="s">
        <v>12</v>
      </c>
      <c r="C144" s="5">
        <v>6000000</v>
      </c>
      <c r="D144" s="17">
        <v>65</v>
      </c>
      <c r="E144" s="5">
        <v>87000</v>
      </c>
      <c r="F144" s="5">
        <v>0</v>
      </c>
      <c r="G144" s="5">
        <v>15000</v>
      </c>
      <c r="H144" s="10">
        <f t="shared" si="16"/>
        <v>87000</v>
      </c>
      <c r="I144" s="10">
        <f t="shared" si="17"/>
        <v>102000</v>
      </c>
      <c r="J144" s="4" t="s">
        <v>145</v>
      </c>
      <c r="K144" s="14">
        <f t="shared" si="18"/>
        <v>0.017</v>
      </c>
      <c r="L144" s="10">
        <f t="shared" si="15"/>
        <v>92307.69230769231</v>
      </c>
      <c r="P144" s="14"/>
    </row>
    <row r="145" spans="1:16" ht="15" customHeight="1">
      <c r="A145" s="15">
        <v>120</v>
      </c>
      <c r="B145" s="16" t="s">
        <v>103</v>
      </c>
      <c r="C145" s="5">
        <v>1500000</v>
      </c>
      <c r="D145" s="17">
        <v>50</v>
      </c>
      <c r="E145" s="5">
        <v>60000</v>
      </c>
      <c r="F145" s="5">
        <v>10000</v>
      </c>
      <c r="G145" s="5">
        <v>18000</v>
      </c>
      <c r="H145" s="10">
        <f t="shared" si="16"/>
        <v>70000</v>
      </c>
      <c r="I145" s="10">
        <f t="shared" si="17"/>
        <v>88000</v>
      </c>
      <c r="J145" s="4" t="s">
        <v>145</v>
      </c>
      <c r="K145" s="14">
        <f t="shared" si="18"/>
        <v>0.058666666666666666</v>
      </c>
      <c r="L145" s="10">
        <f t="shared" si="15"/>
        <v>30000</v>
      </c>
      <c r="P145" s="14"/>
    </row>
    <row r="146" spans="1:16" ht="15" customHeight="1">
      <c r="A146" s="15">
        <v>42</v>
      </c>
      <c r="B146" s="16" t="s">
        <v>27</v>
      </c>
      <c r="C146" s="23">
        <v>450000</v>
      </c>
      <c r="D146" s="17">
        <v>4</v>
      </c>
      <c r="E146" s="23">
        <v>82000</v>
      </c>
      <c r="F146" s="25">
        <v>0</v>
      </c>
      <c r="G146" s="25">
        <v>27000</v>
      </c>
      <c r="H146" s="10">
        <f t="shared" si="16"/>
        <v>82000</v>
      </c>
      <c r="I146" s="10">
        <f t="shared" si="17"/>
        <v>109000</v>
      </c>
      <c r="J146" s="4" t="s">
        <v>145</v>
      </c>
      <c r="K146" s="14">
        <f t="shared" si="18"/>
        <v>0.24222222222222223</v>
      </c>
      <c r="L146" s="10">
        <f t="shared" si="15"/>
        <v>112500</v>
      </c>
      <c r="P146" s="14"/>
    </row>
    <row r="147" spans="4:14" ht="15">
      <c r="D147" s="10"/>
      <c r="F147" s="10"/>
      <c r="G147" s="10"/>
      <c r="H147" s="10"/>
      <c r="I147" s="10"/>
      <c r="N147" s="29">
        <f>SUM(N18:N146)</f>
        <v>0</v>
      </c>
    </row>
    <row r="148" ht="15">
      <c r="C148" s="10">
        <f>SUM(C4:C146)</f>
        <v>248166194.01</v>
      </c>
    </row>
    <row r="150" spans="3:7" ht="15">
      <c r="C150" s="10">
        <f>C148/143</f>
        <v>1735427.9301398601</v>
      </c>
      <c r="G150" s="10"/>
    </row>
    <row r="151" spans="5:7" ht="15">
      <c r="E151" s="14"/>
      <c r="G151" s="14"/>
    </row>
    <row r="152" spans="4:14" ht="15">
      <c r="D152" s="10"/>
      <c r="F152" s="10"/>
      <c r="G152" s="10"/>
      <c r="H152" s="10"/>
      <c r="I152" s="10"/>
      <c r="J152" s="10"/>
      <c r="K152" s="10"/>
      <c r="L152" s="10"/>
      <c r="N152" s="10"/>
    </row>
    <row r="153" spans="4:14" ht="15">
      <c r="D153" s="10"/>
      <c r="F153" s="10"/>
      <c r="G153" s="10"/>
      <c r="H153" s="10"/>
      <c r="I153" s="10"/>
      <c r="J153" s="10"/>
      <c r="K153" s="10"/>
      <c r="L153" s="10"/>
      <c r="M153" s="29"/>
      <c r="N153" s="10"/>
    </row>
    <row r="154" spans="4:14" ht="15">
      <c r="D154" s="10"/>
      <c r="F154" s="10"/>
      <c r="G154" s="10"/>
      <c r="H154" s="10"/>
      <c r="I154" s="10"/>
      <c r="J154" s="10"/>
      <c r="K154" s="10"/>
      <c r="L154" s="10"/>
      <c r="M154" s="29"/>
      <c r="N154" s="10"/>
    </row>
    <row r="155" spans="4:14" ht="15">
      <c r="D155" s="10"/>
      <c r="F155" s="10"/>
      <c r="G155" s="10"/>
      <c r="H155" s="10"/>
      <c r="I155" s="10"/>
      <c r="J155" s="10"/>
      <c r="K155" s="10"/>
      <c r="L155" s="10"/>
      <c r="M155" s="29"/>
      <c r="N155" s="10"/>
    </row>
    <row r="156" spans="4:14" ht="15">
      <c r="D156" s="10"/>
      <c r="F156" s="10"/>
      <c r="G156" s="10"/>
      <c r="H156" s="10"/>
      <c r="I156" s="10"/>
      <c r="J156" s="10"/>
      <c r="K156" s="10"/>
      <c r="L156" s="10"/>
      <c r="M156" s="29"/>
      <c r="N156" s="10"/>
    </row>
    <row r="157" spans="4:14" ht="15">
      <c r="D157" s="10"/>
      <c r="F157" s="10"/>
      <c r="G157" s="10"/>
      <c r="H157" s="10"/>
      <c r="I157" s="10"/>
      <c r="J157" s="10"/>
      <c r="K157" s="10"/>
      <c r="L157" s="10"/>
      <c r="M157" s="29"/>
      <c r="N157" s="10"/>
    </row>
    <row r="158" spans="4:14" ht="15">
      <c r="D158" s="10"/>
      <c r="F158" s="10"/>
      <c r="G158" s="10"/>
      <c r="H158" s="10"/>
      <c r="I158" s="10"/>
      <c r="J158" s="10"/>
      <c r="K158" s="10"/>
      <c r="L158" s="10"/>
      <c r="M158" s="29"/>
      <c r="N158" s="10"/>
    </row>
    <row r="159" spans="4:14" ht="15">
      <c r="D159" s="10"/>
      <c r="F159" s="10"/>
      <c r="G159" s="10"/>
      <c r="H159" s="10"/>
      <c r="I159" s="10"/>
      <c r="J159" s="10"/>
      <c r="K159" s="10"/>
      <c r="L159" s="10"/>
      <c r="M159" s="29"/>
      <c r="N159" s="10"/>
    </row>
    <row r="162" spans="3:14" ht="15">
      <c r="C162" s="30"/>
      <c r="D162" s="30"/>
      <c r="E162" s="30"/>
      <c r="F162" s="30"/>
      <c r="G162" s="30"/>
      <c r="H162" s="30"/>
      <c r="N162" s="30"/>
    </row>
    <row r="163" spans="3:14" ht="15">
      <c r="C163" s="30"/>
      <c r="D163" s="30"/>
      <c r="E163" s="30"/>
      <c r="F163" s="30"/>
      <c r="G163" s="30"/>
      <c r="H163" s="30"/>
      <c r="N163" s="30"/>
    </row>
    <row r="164" spans="3:14" ht="15">
      <c r="C164" s="30"/>
      <c r="D164" s="30"/>
      <c r="E164" s="30"/>
      <c r="F164" s="30"/>
      <c r="G164" s="30"/>
      <c r="H164" s="30"/>
      <c r="N164" s="30"/>
    </row>
    <row r="165" spans="3:14" ht="15">
      <c r="C165" s="30"/>
      <c r="D165" s="30"/>
      <c r="E165" s="30"/>
      <c r="F165" s="30"/>
      <c r="G165" s="30"/>
      <c r="H165" s="30"/>
      <c r="N165" s="30"/>
    </row>
    <row r="166" spans="3:14" ht="15">
      <c r="C166" s="30"/>
      <c r="D166" s="30"/>
      <c r="E166" s="30"/>
      <c r="F166" s="30"/>
      <c r="G166" s="30"/>
      <c r="H166" s="30"/>
      <c r="N166" s="30"/>
    </row>
    <row r="167" spans="3:14" ht="15">
      <c r="C167" s="30"/>
      <c r="D167" s="30"/>
      <c r="E167" s="30"/>
      <c r="F167" s="30"/>
      <c r="G167" s="30"/>
      <c r="H167" s="30"/>
      <c r="N167" s="30"/>
    </row>
    <row r="168" spans="3:14" ht="15">
      <c r="C168" s="30"/>
      <c r="D168" s="30"/>
      <c r="E168" s="30"/>
      <c r="F168" s="30"/>
      <c r="G168" s="30"/>
      <c r="H168" s="30"/>
      <c r="N168" s="30"/>
    </row>
    <row r="169" spans="3:14" ht="15">
      <c r="C169" s="30"/>
      <c r="D169" s="30"/>
      <c r="E169" s="30"/>
      <c r="F169" s="30"/>
      <c r="G169" s="30"/>
      <c r="H169" s="30"/>
      <c r="N169" s="30"/>
    </row>
    <row r="170" ht="15">
      <c r="C170" s="30"/>
    </row>
    <row r="171" ht="15">
      <c r="C171" s="3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&amp;CAlabama Nonprofit Salary Survey
Spring 1012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31">
      <selection activeCell="G53" sqref="G53"/>
    </sheetView>
  </sheetViews>
  <sheetFormatPr defaultColWidth="9.140625" defaultRowHeight="15"/>
  <cols>
    <col min="1" max="1" width="9.8515625" style="0" customWidth="1"/>
    <col min="2" max="2" width="10.421875" style="14" customWidth="1"/>
    <col min="3" max="3" width="12.421875" style="0" customWidth="1"/>
    <col min="4" max="4" width="13.00390625" style="0" customWidth="1"/>
    <col min="5" max="5" width="15.8515625" style="0" customWidth="1"/>
    <col min="6" max="6" width="16.140625" style="0" customWidth="1"/>
    <col min="7" max="7" width="13.28125" style="0" customWidth="1"/>
  </cols>
  <sheetData>
    <row r="1" spans="1:6" ht="15">
      <c r="A1" s="32" t="s">
        <v>155</v>
      </c>
      <c r="B1" s="38" t="s">
        <v>149</v>
      </c>
      <c r="C1" s="32" t="s">
        <v>148</v>
      </c>
      <c r="D1" s="32" t="s">
        <v>140</v>
      </c>
      <c r="E1" s="32" t="s">
        <v>173</v>
      </c>
      <c r="F1" s="32" t="s">
        <v>174</v>
      </c>
    </row>
    <row r="2" spans="1:6" ht="15">
      <c r="A2" s="34">
        <v>1</v>
      </c>
      <c r="B2" s="39">
        <v>0</v>
      </c>
      <c r="C2" s="40">
        <v>50000</v>
      </c>
      <c r="D2" s="34">
        <v>15000</v>
      </c>
      <c r="E2" s="41">
        <f>C2/C$146</f>
        <v>0.00020147788541248783</v>
      </c>
      <c r="F2" s="41">
        <f>E2</f>
        <v>0.00020147788541248783</v>
      </c>
    </row>
    <row r="3" spans="1:8" ht="15">
      <c r="A3" s="34">
        <v>2</v>
      </c>
      <c r="B3" s="39">
        <f aca="true" t="shared" si="0" ref="B3:B34">A2/142</f>
        <v>0.007042253521126761</v>
      </c>
      <c r="C3" s="40">
        <v>72000</v>
      </c>
      <c r="D3" s="34">
        <v>18000</v>
      </c>
      <c r="E3" s="41">
        <f aca="true" t="shared" si="1" ref="E3:E66">C3/C$146</f>
        <v>0.00029012815499398245</v>
      </c>
      <c r="F3" s="41">
        <f>F2+E3</f>
        <v>0.0004916060404064703</v>
      </c>
      <c r="G3" s="4" t="s">
        <v>152</v>
      </c>
      <c r="H3" t="s">
        <v>156</v>
      </c>
    </row>
    <row r="4" spans="1:8" ht="15">
      <c r="A4" s="34">
        <v>3</v>
      </c>
      <c r="B4" s="39">
        <f t="shared" si="0"/>
        <v>0.014084507042253521</v>
      </c>
      <c r="C4" s="40">
        <v>75000</v>
      </c>
      <c r="D4" s="34">
        <v>21000</v>
      </c>
      <c r="E4" s="41">
        <f t="shared" si="1"/>
        <v>0.00030221682811873175</v>
      </c>
      <c r="F4" s="41">
        <f aca="true" t="shared" si="2" ref="F4:F67">F3+E4</f>
        <v>0.0007938228685252021</v>
      </c>
      <c r="H4" t="s">
        <v>153</v>
      </c>
    </row>
    <row r="5" spans="1:8" ht="15">
      <c r="A5" s="34">
        <v>4</v>
      </c>
      <c r="B5" s="39">
        <f t="shared" si="0"/>
        <v>0.02112676056338028</v>
      </c>
      <c r="C5" s="40">
        <v>80000</v>
      </c>
      <c r="D5" s="34">
        <v>30000</v>
      </c>
      <c r="E5" s="41">
        <f t="shared" si="1"/>
        <v>0.0003223646166599805</v>
      </c>
      <c r="F5" s="41">
        <f t="shared" si="2"/>
        <v>0.0011161874851851827</v>
      </c>
      <c r="H5" t="s">
        <v>154</v>
      </c>
    </row>
    <row r="6" spans="1:8" ht="15">
      <c r="A6" s="34">
        <v>5</v>
      </c>
      <c r="B6" s="39">
        <f t="shared" si="0"/>
        <v>0.028169014084507043</v>
      </c>
      <c r="C6" s="40">
        <v>80000</v>
      </c>
      <c r="D6" s="34">
        <v>30000</v>
      </c>
      <c r="E6" s="41">
        <f t="shared" si="1"/>
        <v>0.0003223646166599805</v>
      </c>
      <c r="F6" s="41">
        <f t="shared" si="2"/>
        <v>0.0014385521018451632</v>
      </c>
      <c r="H6" t="s">
        <v>159</v>
      </c>
    </row>
    <row r="7" spans="1:8" ht="15">
      <c r="A7" s="34">
        <v>6</v>
      </c>
      <c r="B7" s="39">
        <f t="shared" si="0"/>
        <v>0.035211267605633804</v>
      </c>
      <c r="C7" s="40">
        <v>81000</v>
      </c>
      <c r="D7" s="34">
        <v>30000</v>
      </c>
      <c r="E7" s="41">
        <f t="shared" si="1"/>
        <v>0.0003263941743682303</v>
      </c>
      <c r="F7" s="41">
        <f t="shared" si="2"/>
        <v>0.0017649462762133936</v>
      </c>
      <c r="H7" t="s">
        <v>157</v>
      </c>
    </row>
    <row r="8" spans="1:8" ht="15">
      <c r="A8" s="34">
        <v>7</v>
      </c>
      <c r="B8" s="39">
        <f t="shared" si="0"/>
        <v>0.04225352112676056</v>
      </c>
      <c r="C8" s="40">
        <v>105000</v>
      </c>
      <c r="D8" s="34">
        <v>30420</v>
      </c>
      <c r="E8" s="41">
        <f t="shared" si="1"/>
        <v>0.00042310355936622443</v>
      </c>
      <c r="F8" s="41">
        <f t="shared" si="2"/>
        <v>0.002188049835579618</v>
      </c>
      <c r="H8" t="s">
        <v>158</v>
      </c>
    </row>
    <row r="9" spans="1:6" ht="15">
      <c r="A9" s="34">
        <v>8</v>
      </c>
      <c r="B9" s="39">
        <f t="shared" si="0"/>
        <v>0.04929577464788732</v>
      </c>
      <c r="C9" s="40">
        <v>108111</v>
      </c>
      <c r="D9" s="34">
        <v>31200</v>
      </c>
      <c r="E9" s="41">
        <f t="shared" si="1"/>
        <v>0.00043563951339658944</v>
      </c>
      <c r="F9" s="41">
        <f t="shared" si="2"/>
        <v>0.0026236893489762075</v>
      </c>
    </row>
    <row r="10" spans="1:6" ht="15">
      <c r="A10" s="34">
        <v>9</v>
      </c>
      <c r="B10" s="39">
        <f t="shared" si="0"/>
        <v>0.056338028169014086</v>
      </c>
      <c r="C10" s="40">
        <v>120000</v>
      </c>
      <c r="D10" s="34">
        <v>32167</v>
      </c>
      <c r="E10" s="41">
        <f t="shared" si="1"/>
        <v>0.00048354692498997075</v>
      </c>
      <c r="F10" s="41">
        <f t="shared" si="2"/>
        <v>0.003107236273966178</v>
      </c>
    </row>
    <row r="11" spans="1:6" ht="15">
      <c r="A11" s="34">
        <v>10</v>
      </c>
      <c r="B11" s="39">
        <f t="shared" si="0"/>
        <v>0.06338028169014084</v>
      </c>
      <c r="C11" s="40">
        <v>125000</v>
      </c>
      <c r="D11" s="34">
        <v>34000</v>
      </c>
      <c r="E11" s="41">
        <f t="shared" si="1"/>
        <v>0.0005036947135312195</v>
      </c>
      <c r="F11" s="41">
        <f t="shared" si="2"/>
        <v>0.0036109309874973977</v>
      </c>
    </row>
    <row r="12" spans="1:6" ht="15">
      <c r="A12" s="34">
        <v>11</v>
      </c>
      <c r="B12" s="39">
        <f t="shared" si="0"/>
        <v>0.07042253521126761</v>
      </c>
      <c r="C12" s="40">
        <v>129486</v>
      </c>
      <c r="D12" s="34">
        <v>36600</v>
      </c>
      <c r="E12" s="41">
        <f t="shared" si="1"/>
        <v>0.0005217713094104279</v>
      </c>
      <c r="F12" s="41">
        <f t="shared" si="2"/>
        <v>0.004132702296907826</v>
      </c>
    </row>
    <row r="13" spans="1:6" ht="15">
      <c r="A13" s="34">
        <v>12</v>
      </c>
      <c r="B13" s="39">
        <f t="shared" si="0"/>
        <v>0.07746478873239436</v>
      </c>
      <c r="C13" s="40">
        <v>134200</v>
      </c>
      <c r="D13" s="34">
        <v>37000</v>
      </c>
      <c r="E13" s="41">
        <f t="shared" si="1"/>
        <v>0.0005407666444471173</v>
      </c>
      <c r="F13" s="41">
        <f t="shared" si="2"/>
        <v>0.004673468941354943</v>
      </c>
    </row>
    <row r="14" spans="1:6" ht="15">
      <c r="A14" s="34">
        <v>13</v>
      </c>
      <c r="B14" s="39">
        <f t="shared" si="0"/>
        <v>0.08450704225352113</v>
      </c>
      <c r="C14" s="40">
        <v>140500</v>
      </c>
      <c r="D14" s="34">
        <v>37080</v>
      </c>
      <c r="E14" s="41">
        <f t="shared" si="1"/>
        <v>0.0005661528580090907</v>
      </c>
      <c r="F14" s="41">
        <f t="shared" si="2"/>
        <v>0.005239621799364033</v>
      </c>
    </row>
    <row r="15" spans="1:6" ht="15">
      <c r="A15" s="34">
        <v>14</v>
      </c>
      <c r="B15" s="39">
        <f t="shared" si="0"/>
        <v>0.09154929577464789</v>
      </c>
      <c r="C15" s="40">
        <v>150000</v>
      </c>
      <c r="D15" s="34">
        <v>37440</v>
      </c>
      <c r="E15" s="41">
        <f t="shared" si="1"/>
        <v>0.0006044336562374635</v>
      </c>
      <c r="F15" s="41">
        <f t="shared" si="2"/>
        <v>0.0058440554556014965</v>
      </c>
    </row>
    <row r="16" spans="1:6" ht="15">
      <c r="A16" s="34">
        <v>15</v>
      </c>
      <c r="B16" s="39">
        <f t="shared" si="0"/>
        <v>0.09859154929577464</v>
      </c>
      <c r="C16" s="40">
        <v>150000</v>
      </c>
      <c r="D16" s="34">
        <v>38000</v>
      </c>
      <c r="E16" s="41">
        <f t="shared" si="1"/>
        <v>0.0006044336562374635</v>
      </c>
      <c r="F16" s="41">
        <f t="shared" si="2"/>
        <v>0.00644848911183896</v>
      </c>
    </row>
    <row r="17" spans="1:6" ht="15">
      <c r="A17" s="34">
        <v>16</v>
      </c>
      <c r="B17" s="39">
        <f t="shared" si="0"/>
        <v>0.1056338028169014</v>
      </c>
      <c r="C17" s="40">
        <v>150000</v>
      </c>
      <c r="D17" s="34">
        <v>38128</v>
      </c>
      <c r="E17" s="41">
        <f t="shared" si="1"/>
        <v>0.0006044336562374635</v>
      </c>
      <c r="F17" s="41">
        <f t="shared" si="2"/>
        <v>0.007052922768076423</v>
      </c>
    </row>
    <row r="18" spans="1:6" ht="15">
      <c r="A18" s="34">
        <v>17</v>
      </c>
      <c r="B18" s="39">
        <f t="shared" si="0"/>
        <v>0.11267605633802817</v>
      </c>
      <c r="C18" s="40">
        <v>150000</v>
      </c>
      <c r="D18" s="34">
        <v>39400</v>
      </c>
      <c r="E18" s="41">
        <f t="shared" si="1"/>
        <v>0.0006044336562374635</v>
      </c>
      <c r="F18" s="41">
        <f t="shared" si="2"/>
        <v>0.007657356424313887</v>
      </c>
    </row>
    <row r="19" spans="1:6" ht="15">
      <c r="A19" s="34">
        <v>18</v>
      </c>
      <c r="B19" s="39">
        <f t="shared" si="0"/>
        <v>0.11971830985915492</v>
      </c>
      <c r="C19" s="40">
        <v>156000</v>
      </c>
      <c r="D19" s="34">
        <v>39400</v>
      </c>
      <c r="E19" s="41">
        <f t="shared" si="1"/>
        <v>0.000628611002486962</v>
      </c>
      <c r="F19" s="41">
        <f t="shared" si="2"/>
        <v>0.008285967426800848</v>
      </c>
    </row>
    <row r="20" spans="1:6" ht="15">
      <c r="A20" s="34">
        <v>19</v>
      </c>
      <c r="B20" s="39">
        <f t="shared" si="0"/>
        <v>0.1267605633802817</v>
      </c>
      <c r="C20" s="42">
        <v>157000</v>
      </c>
      <c r="D20" s="34">
        <v>41600</v>
      </c>
      <c r="E20" s="41">
        <f t="shared" si="1"/>
        <v>0.0006326405601952118</v>
      </c>
      <c r="F20" s="41">
        <f t="shared" si="2"/>
        <v>0.00891860798699606</v>
      </c>
    </row>
    <row r="21" spans="1:6" ht="15">
      <c r="A21" s="34">
        <v>20</v>
      </c>
      <c r="B21" s="39">
        <f t="shared" si="0"/>
        <v>0.13380281690140844</v>
      </c>
      <c r="C21" s="40">
        <v>175000</v>
      </c>
      <c r="D21" s="34">
        <v>45000</v>
      </c>
      <c r="E21" s="41">
        <f t="shared" si="1"/>
        <v>0.0007051725989437074</v>
      </c>
      <c r="F21" s="41">
        <f t="shared" si="2"/>
        <v>0.009623780585939767</v>
      </c>
    </row>
    <row r="22" spans="1:6" ht="15">
      <c r="A22" s="34">
        <v>21</v>
      </c>
      <c r="B22" s="39">
        <f t="shared" si="0"/>
        <v>0.14084507042253522</v>
      </c>
      <c r="C22" s="40">
        <v>185000</v>
      </c>
      <c r="D22" s="34">
        <v>45000</v>
      </c>
      <c r="E22" s="41">
        <f t="shared" si="1"/>
        <v>0.0007454681760262049</v>
      </c>
      <c r="F22" s="41">
        <f t="shared" si="2"/>
        <v>0.010369248761965972</v>
      </c>
    </row>
    <row r="23" spans="1:6" ht="15">
      <c r="A23" s="34">
        <v>22</v>
      </c>
      <c r="B23" s="39">
        <f t="shared" si="0"/>
        <v>0.14788732394366197</v>
      </c>
      <c r="C23" s="40">
        <v>187600</v>
      </c>
      <c r="D23" s="34">
        <v>46000</v>
      </c>
      <c r="E23" s="41">
        <f t="shared" si="1"/>
        <v>0.0007559450260676543</v>
      </c>
      <c r="F23" s="41">
        <f t="shared" si="2"/>
        <v>0.011125193788033626</v>
      </c>
    </row>
    <row r="24" spans="1:6" ht="15">
      <c r="A24" s="34">
        <v>23</v>
      </c>
      <c r="B24" s="39">
        <f t="shared" si="0"/>
        <v>0.15492957746478872</v>
      </c>
      <c r="C24" s="40">
        <v>194394</v>
      </c>
      <c r="D24" s="34">
        <v>46202</v>
      </c>
      <c r="E24" s="41">
        <f t="shared" si="1"/>
        <v>0.0007833218411375032</v>
      </c>
      <c r="F24" s="41">
        <f t="shared" si="2"/>
        <v>0.01190851562917113</v>
      </c>
    </row>
    <row r="25" spans="1:6" ht="15">
      <c r="A25" s="34">
        <v>24</v>
      </c>
      <c r="B25" s="39">
        <f t="shared" si="0"/>
        <v>0.1619718309859155</v>
      </c>
      <c r="C25" s="40">
        <v>194500</v>
      </c>
      <c r="D25" s="34">
        <v>46700</v>
      </c>
      <c r="E25" s="41">
        <f t="shared" si="1"/>
        <v>0.0007837489742545776</v>
      </c>
      <c r="F25" s="41">
        <f t="shared" si="2"/>
        <v>0.012692264603425707</v>
      </c>
    </row>
    <row r="26" spans="1:6" ht="15">
      <c r="A26" s="34">
        <v>25</v>
      </c>
      <c r="B26" s="39">
        <f t="shared" si="0"/>
        <v>0.16901408450704225</v>
      </c>
      <c r="C26" s="40">
        <v>200000</v>
      </c>
      <c r="D26" s="34">
        <v>46900</v>
      </c>
      <c r="E26" s="41">
        <f t="shared" si="1"/>
        <v>0.0008059115416499513</v>
      </c>
      <c r="F26" s="41">
        <f t="shared" si="2"/>
        <v>0.013498176145075659</v>
      </c>
    </row>
    <row r="27" spans="1:6" ht="15">
      <c r="A27" s="34">
        <v>26</v>
      </c>
      <c r="B27" s="39">
        <f t="shared" si="0"/>
        <v>0.176056338028169</v>
      </c>
      <c r="C27" s="40">
        <v>220000</v>
      </c>
      <c r="D27" s="34">
        <v>47000</v>
      </c>
      <c r="E27" s="41">
        <f t="shared" si="1"/>
        <v>0.0008865026958149464</v>
      </c>
      <c r="F27" s="41">
        <f t="shared" si="2"/>
        <v>0.014384678840890605</v>
      </c>
    </row>
    <row r="28" spans="1:6" ht="15">
      <c r="A28" s="34">
        <v>27</v>
      </c>
      <c r="B28" s="39">
        <f t="shared" si="0"/>
        <v>0.18309859154929578</v>
      </c>
      <c r="C28" s="40">
        <v>221000</v>
      </c>
      <c r="D28" s="34">
        <v>47200</v>
      </c>
      <c r="E28" s="41">
        <f t="shared" si="1"/>
        <v>0.0008905322535231962</v>
      </c>
      <c r="F28" s="41">
        <f t="shared" si="2"/>
        <v>0.015275211094413802</v>
      </c>
    </row>
    <row r="29" spans="1:6" ht="15">
      <c r="A29" s="34">
        <v>28</v>
      </c>
      <c r="B29" s="39">
        <f t="shared" si="0"/>
        <v>0.19014084507042253</v>
      </c>
      <c r="C29" s="40">
        <v>240000</v>
      </c>
      <c r="D29" s="34">
        <v>48000</v>
      </c>
      <c r="E29" s="41">
        <f t="shared" si="1"/>
        <v>0.0009670938499799415</v>
      </c>
      <c r="F29" s="41">
        <f t="shared" si="2"/>
        <v>0.016242304944393743</v>
      </c>
    </row>
    <row r="30" spans="1:6" ht="15">
      <c r="A30" s="34">
        <v>29</v>
      </c>
      <c r="B30" s="39">
        <f t="shared" si="0"/>
        <v>0.19718309859154928</v>
      </c>
      <c r="C30" s="40">
        <v>250000</v>
      </c>
      <c r="D30" s="34">
        <v>48700</v>
      </c>
      <c r="E30" s="41">
        <f t="shared" si="1"/>
        <v>0.001007389427062439</v>
      </c>
      <c r="F30" s="41">
        <f t="shared" si="2"/>
        <v>0.01724969437145618</v>
      </c>
    </row>
    <row r="31" spans="1:6" ht="15">
      <c r="A31" s="34">
        <v>30</v>
      </c>
      <c r="B31" s="39">
        <f t="shared" si="0"/>
        <v>0.20422535211267606</v>
      </c>
      <c r="C31" s="40">
        <v>250000</v>
      </c>
      <c r="D31" s="34">
        <v>49100</v>
      </c>
      <c r="E31" s="41">
        <f t="shared" si="1"/>
        <v>0.001007389427062439</v>
      </c>
      <c r="F31" s="41">
        <f t="shared" si="2"/>
        <v>0.01825708379851862</v>
      </c>
    </row>
    <row r="32" spans="1:6" ht="15">
      <c r="A32" s="34">
        <v>31</v>
      </c>
      <c r="B32" s="39">
        <f t="shared" si="0"/>
        <v>0.2112676056338028</v>
      </c>
      <c r="C32" s="40">
        <v>260000</v>
      </c>
      <c r="D32" s="34">
        <v>49979</v>
      </c>
      <c r="E32" s="41">
        <f t="shared" si="1"/>
        <v>0.0010476850041449366</v>
      </c>
      <c r="F32" s="41">
        <f t="shared" si="2"/>
        <v>0.019304768802663557</v>
      </c>
    </row>
    <row r="33" spans="1:6" ht="15">
      <c r="A33" s="34">
        <v>32</v>
      </c>
      <c r="B33" s="39">
        <f t="shared" si="0"/>
        <v>0.21830985915492956</v>
      </c>
      <c r="C33" s="40">
        <v>280000</v>
      </c>
      <c r="D33" s="34">
        <v>50000</v>
      </c>
      <c r="E33" s="41">
        <f t="shared" si="1"/>
        <v>0.001128276158309932</v>
      </c>
      <c r="F33" s="41">
        <f t="shared" si="2"/>
        <v>0.02043304496097349</v>
      </c>
    </row>
    <row r="34" spans="1:6" ht="15">
      <c r="A34" s="34">
        <v>33</v>
      </c>
      <c r="B34" s="39">
        <f t="shared" si="0"/>
        <v>0.22535211267605634</v>
      </c>
      <c r="C34" s="40">
        <v>282863</v>
      </c>
      <c r="D34" s="34">
        <v>50000</v>
      </c>
      <c r="E34" s="41">
        <f t="shared" si="1"/>
        <v>0.0011398127820286509</v>
      </c>
      <c r="F34" s="41">
        <f t="shared" si="2"/>
        <v>0.02157285774300214</v>
      </c>
    </row>
    <row r="35" spans="1:6" ht="15">
      <c r="A35" s="34">
        <v>34</v>
      </c>
      <c r="B35" s="39">
        <f aca="true" t="shared" si="3" ref="B35:B66">A34/142</f>
        <v>0.2323943661971831</v>
      </c>
      <c r="C35" s="40">
        <v>289000</v>
      </c>
      <c r="D35" s="34">
        <v>50000</v>
      </c>
      <c r="E35" s="41">
        <f t="shared" si="1"/>
        <v>0.0011645421776841796</v>
      </c>
      <c r="F35" s="41">
        <f t="shared" si="2"/>
        <v>0.02273739992068632</v>
      </c>
    </row>
    <row r="36" spans="1:6" ht="15">
      <c r="A36" s="34">
        <v>35</v>
      </c>
      <c r="B36" s="39">
        <f t="shared" si="3"/>
        <v>0.23943661971830985</v>
      </c>
      <c r="C36" s="40">
        <v>290000</v>
      </c>
      <c r="D36" s="34">
        <v>51500</v>
      </c>
      <c r="E36" s="41">
        <f t="shared" si="1"/>
        <v>0.0011685717353924294</v>
      </c>
      <c r="F36" s="41">
        <f t="shared" si="2"/>
        <v>0.023905971656078752</v>
      </c>
    </row>
    <row r="37" spans="1:6" ht="15">
      <c r="A37" s="34">
        <v>36</v>
      </c>
      <c r="B37" s="39">
        <f t="shared" si="3"/>
        <v>0.24647887323943662</v>
      </c>
      <c r="C37" s="40">
        <v>293337</v>
      </c>
      <c r="D37" s="34">
        <v>53250</v>
      </c>
      <c r="E37" s="41">
        <f t="shared" si="1"/>
        <v>0.0011820183694648588</v>
      </c>
      <c r="F37" s="41">
        <f t="shared" si="2"/>
        <v>0.02508799002554361</v>
      </c>
    </row>
    <row r="38" spans="1:6" ht="15">
      <c r="A38" s="34">
        <v>37</v>
      </c>
      <c r="B38" s="39">
        <f t="shared" si="3"/>
        <v>0.2535211267605634</v>
      </c>
      <c r="C38" s="40">
        <v>300000</v>
      </c>
      <c r="D38" s="34">
        <v>54300</v>
      </c>
      <c r="E38" s="41">
        <f t="shared" si="1"/>
        <v>0.001208867312474927</v>
      </c>
      <c r="F38" s="41">
        <f t="shared" si="2"/>
        <v>0.026296857338018537</v>
      </c>
    </row>
    <row r="39" spans="1:6" ht="15">
      <c r="A39" s="34">
        <v>38</v>
      </c>
      <c r="B39" s="39">
        <f t="shared" si="3"/>
        <v>0.2605633802816901</v>
      </c>
      <c r="C39" s="40">
        <v>301325</v>
      </c>
      <c r="D39" s="34">
        <v>54500</v>
      </c>
      <c r="E39" s="41">
        <f t="shared" si="1"/>
        <v>0.001214206476438358</v>
      </c>
      <c r="F39" s="41">
        <f t="shared" si="2"/>
        <v>0.027511063814456893</v>
      </c>
    </row>
    <row r="40" spans="1:6" ht="15">
      <c r="A40" s="34">
        <v>39</v>
      </c>
      <c r="B40" s="39">
        <f t="shared" si="3"/>
        <v>0.2676056338028169</v>
      </c>
      <c r="C40" s="40">
        <v>302063</v>
      </c>
      <c r="D40" s="34">
        <v>55000</v>
      </c>
      <c r="E40" s="41">
        <f t="shared" si="1"/>
        <v>0.0012171802900270462</v>
      </c>
      <c r="F40" s="41">
        <f t="shared" si="2"/>
        <v>0.02872824410448394</v>
      </c>
    </row>
    <row r="41" spans="1:6" ht="15">
      <c r="A41" s="34">
        <v>40</v>
      </c>
      <c r="B41" s="39">
        <f t="shared" si="3"/>
        <v>0.2746478873239437</v>
      </c>
      <c r="C41" s="40">
        <v>308352</v>
      </c>
      <c r="D41" s="34">
        <v>56533</v>
      </c>
      <c r="E41" s="41">
        <f t="shared" si="1"/>
        <v>0.0012425221784542289</v>
      </c>
      <c r="F41" s="41">
        <f t="shared" si="2"/>
        <v>0.02997076628293817</v>
      </c>
    </row>
    <row r="42" spans="1:6" ht="15">
      <c r="A42" s="34">
        <v>41</v>
      </c>
      <c r="B42" s="39">
        <f t="shared" si="3"/>
        <v>0.28169014084507044</v>
      </c>
      <c r="C42" s="40">
        <v>310000</v>
      </c>
      <c r="D42" s="34">
        <v>56670</v>
      </c>
      <c r="E42" s="41">
        <f t="shared" si="1"/>
        <v>0.0012491628895574245</v>
      </c>
      <c r="F42" s="41">
        <f t="shared" si="2"/>
        <v>0.031219929172495595</v>
      </c>
    </row>
    <row r="43" spans="1:6" ht="15">
      <c r="A43" s="34">
        <v>42</v>
      </c>
      <c r="B43" s="39">
        <f t="shared" si="3"/>
        <v>0.2887323943661972</v>
      </c>
      <c r="C43" s="40">
        <v>321000</v>
      </c>
      <c r="D43" s="34">
        <v>57200</v>
      </c>
      <c r="E43" s="41">
        <f t="shared" si="1"/>
        <v>0.0012934880243481719</v>
      </c>
      <c r="F43" s="41">
        <f t="shared" si="2"/>
        <v>0.032513417196843766</v>
      </c>
    </row>
    <row r="44" spans="1:6" ht="15">
      <c r="A44" s="34">
        <v>43</v>
      </c>
      <c r="B44" s="39">
        <f t="shared" si="3"/>
        <v>0.29577464788732394</v>
      </c>
      <c r="C44" s="40">
        <v>324475</v>
      </c>
      <c r="D44" s="34">
        <v>57210.05</v>
      </c>
      <c r="E44" s="41">
        <f t="shared" si="1"/>
        <v>0.0013074907373843397</v>
      </c>
      <c r="F44" s="41">
        <f t="shared" si="2"/>
        <v>0.03382090793422811</v>
      </c>
    </row>
    <row r="45" spans="1:6" ht="15">
      <c r="A45" s="34">
        <v>44</v>
      </c>
      <c r="B45" s="39">
        <f t="shared" si="3"/>
        <v>0.3028169014084507</v>
      </c>
      <c r="C45" s="40">
        <v>342000</v>
      </c>
      <c r="D45" s="34">
        <v>57500</v>
      </c>
      <c r="E45" s="41">
        <f t="shared" si="1"/>
        <v>0.0013781087362214168</v>
      </c>
      <c r="F45" s="41">
        <f t="shared" si="2"/>
        <v>0.03519901667044953</v>
      </c>
    </row>
    <row r="46" spans="1:6" ht="15">
      <c r="A46" s="34">
        <v>45</v>
      </c>
      <c r="B46" s="39">
        <f t="shared" si="3"/>
        <v>0.30985915492957744</v>
      </c>
      <c r="C46" s="40">
        <v>345000</v>
      </c>
      <c r="D46" s="34">
        <v>58440</v>
      </c>
      <c r="E46" s="41">
        <f t="shared" si="1"/>
        <v>0.001390197409346166</v>
      </c>
      <c r="F46" s="41">
        <f t="shared" si="2"/>
        <v>0.03658921407979569</v>
      </c>
    </row>
    <row r="47" spans="1:6" ht="15">
      <c r="A47" s="34">
        <v>46</v>
      </c>
      <c r="B47" s="39">
        <f t="shared" si="3"/>
        <v>0.31690140845070425</v>
      </c>
      <c r="C47" s="40">
        <v>345000</v>
      </c>
      <c r="D47" s="34">
        <v>60000</v>
      </c>
      <c r="E47" s="41">
        <f t="shared" si="1"/>
        <v>0.001390197409346166</v>
      </c>
      <c r="F47" s="41">
        <f t="shared" si="2"/>
        <v>0.03797941148914186</v>
      </c>
    </row>
    <row r="48" spans="1:6" ht="15">
      <c r="A48" s="34">
        <v>47</v>
      </c>
      <c r="B48" s="39">
        <f t="shared" si="3"/>
        <v>0.323943661971831</v>
      </c>
      <c r="C48" s="40">
        <v>350000</v>
      </c>
      <c r="D48" s="34">
        <v>60000</v>
      </c>
      <c r="E48" s="41">
        <f t="shared" si="1"/>
        <v>0.0014103451978874147</v>
      </c>
      <c r="F48" s="41">
        <f t="shared" si="2"/>
        <v>0.03938975668702927</v>
      </c>
    </row>
    <row r="49" spans="1:6" ht="15">
      <c r="A49" s="34">
        <v>48</v>
      </c>
      <c r="B49" s="39">
        <f t="shared" si="3"/>
        <v>0.33098591549295775</v>
      </c>
      <c r="C49" s="40">
        <v>356000</v>
      </c>
      <c r="D49" s="34">
        <v>60000</v>
      </c>
      <c r="E49" s="41">
        <f t="shared" si="1"/>
        <v>0.0014345225441369134</v>
      </c>
      <c r="F49" s="41">
        <f t="shared" si="2"/>
        <v>0.04082427923116619</v>
      </c>
    </row>
    <row r="50" spans="1:6" ht="15">
      <c r="A50" s="34">
        <v>49</v>
      </c>
      <c r="B50" s="39">
        <f t="shared" si="3"/>
        <v>0.3380281690140845</v>
      </c>
      <c r="C50" s="40">
        <v>370000</v>
      </c>
      <c r="D50" s="34">
        <v>60340</v>
      </c>
      <c r="E50" s="41">
        <f t="shared" si="1"/>
        <v>0.0014909363520524098</v>
      </c>
      <c r="F50" s="41">
        <f t="shared" si="2"/>
        <v>0.0423152155832186</v>
      </c>
    </row>
    <row r="51" spans="1:6" ht="15">
      <c r="A51" s="34">
        <v>50</v>
      </c>
      <c r="B51" s="39">
        <f t="shared" si="3"/>
        <v>0.34507042253521125</v>
      </c>
      <c r="C51" s="40">
        <v>380000</v>
      </c>
      <c r="D51" s="34">
        <v>60618</v>
      </c>
      <c r="E51" s="41">
        <f t="shared" si="1"/>
        <v>0.0015312319291349076</v>
      </c>
      <c r="F51" s="41">
        <f t="shared" si="2"/>
        <v>0.04384644751235351</v>
      </c>
    </row>
    <row r="52" spans="1:6" ht="15">
      <c r="A52" s="34">
        <v>51</v>
      </c>
      <c r="B52" s="39">
        <f t="shared" si="3"/>
        <v>0.352112676056338</v>
      </c>
      <c r="C52" s="40">
        <v>381762</v>
      </c>
      <c r="D52" s="34">
        <v>61000</v>
      </c>
      <c r="E52" s="41">
        <f t="shared" si="1"/>
        <v>0.0015383320098168436</v>
      </c>
      <c r="F52" s="41">
        <f t="shared" si="2"/>
        <v>0.045384779522170356</v>
      </c>
    </row>
    <row r="53" spans="1:6" ht="15">
      <c r="A53" s="34">
        <v>52</v>
      </c>
      <c r="B53" s="39">
        <f t="shared" si="3"/>
        <v>0.3591549295774648</v>
      </c>
      <c r="C53" s="40">
        <v>382629</v>
      </c>
      <c r="D53" s="34">
        <v>61980</v>
      </c>
      <c r="E53" s="41">
        <f t="shared" si="1"/>
        <v>0.001541825636349896</v>
      </c>
      <c r="F53" s="41">
        <f t="shared" si="2"/>
        <v>0.04692660515852025</v>
      </c>
    </row>
    <row r="54" spans="1:6" ht="15">
      <c r="A54" s="34">
        <v>53</v>
      </c>
      <c r="B54" s="39">
        <f t="shared" si="3"/>
        <v>0.36619718309859156</v>
      </c>
      <c r="C54" s="40">
        <v>393140</v>
      </c>
      <c r="D54" s="34">
        <v>62160</v>
      </c>
      <c r="E54" s="41">
        <f t="shared" si="1"/>
        <v>0.0015841803174213092</v>
      </c>
      <c r="F54" s="41">
        <f t="shared" si="2"/>
        <v>0.04851078547594156</v>
      </c>
    </row>
    <row r="55" spans="1:6" ht="15">
      <c r="A55" s="34">
        <v>54</v>
      </c>
      <c r="B55" s="39">
        <f t="shared" si="3"/>
        <v>0.3732394366197183</v>
      </c>
      <c r="C55" s="40">
        <v>435000</v>
      </c>
      <c r="D55" s="34">
        <v>63500</v>
      </c>
      <c r="E55" s="41">
        <f t="shared" si="1"/>
        <v>0.0017528576030886442</v>
      </c>
      <c r="F55" s="41">
        <f t="shared" si="2"/>
        <v>0.0502636430790302</v>
      </c>
    </row>
    <row r="56" spans="1:6" ht="15">
      <c r="A56" s="34">
        <v>55</v>
      </c>
      <c r="B56" s="39">
        <f t="shared" si="3"/>
        <v>0.38028169014084506</v>
      </c>
      <c r="C56" s="40">
        <v>440000</v>
      </c>
      <c r="D56" s="34">
        <v>63500</v>
      </c>
      <c r="E56" s="41">
        <f t="shared" si="1"/>
        <v>0.0017730053916298928</v>
      </c>
      <c r="F56" s="41">
        <f t="shared" si="2"/>
        <v>0.0520366484706601</v>
      </c>
    </row>
    <row r="57" spans="1:6" ht="15">
      <c r="A57" s="34">
        <v>56</v>
      </c>
      <c r="B57" s="39">
        <f t="shared" si="3"/>
        <v>0.3873239436619718</v>
      </c>
      <c r="C57" s="40">
        <v>440000</v>
      </c>
      <c r="D57" s="34">
        <v>64000</v>
      </c>
      <c r="E57" s="41">
        <f t="shared" si="1"/>
        <v>0.0017730053916298928</v>
      </c>
      <c r="F57" s="41">
        <f t="shared" si="2"/>
        <v>0.05380965386228999</v>
      </c>
    </row>
    <row r="58" spans="1:6" ht="15">
      <c r="A58" s="34">
        <v>57</v>
      </c>
      <c r="B58" s="39">
        <f t="shared" si="3"/>
        <v>0.39436619718309857</v>
      </c>
      <c r="C58" s="40">
        <v>445000</v>
      </c>
      <c r="D58" s="34">
        <v>65000</v>
      </c>
      <c r="E58" s="41">
        <f t="shared" si="1"/>
        <v>0.0017931531801711417</v>
      </c>
      <c r="F58" s="41">
        <f t="shared" si="2"/>
        <v>0.05560280704246113</v>
      </c>
    </row>
    <row r="59" spans="1:6" ht="15">
      <c r="A59" s="34">
        <v>58</v>
      </c>
      <c r="B59" s="39">
        <f t="shared" si="3"/>
        <v>0.4014084507042254</v>
      </c>
      <c r="C59" s="40">
        <v>450000</v>
      </c>
      <c r="D59" s="34">
        <v>65000</v>
      </c>
      <c r="E59" s="41">
        <f t="shared" si="1"/>
        <v>0.0018133009687123904</v>
      </c>
      <c r="F59" s="41">
        <f t="shared" si="2"/>
        <v>0.05741610801117352</v>
      </c>
    </row>
    <row r="60" spans="1:6" ht="15">
      <c r="A60" s="34">
        <v>59</v>
      </c>
      <c r="B60" s="39">
        <f t="shared" si="3"/>
        <v>0.4084507042253521</v>
      </c>
      <c r="C60" s="40">
        <v>450000</v>
      </c>
      <c r="D60" s="34">
        <v>65000</v>
      </c>
      <c r="E60" s="41">
        <f t="shared" si="1"/>
        <v>0.0018133009687123904</v>
      </c>
      <c r="F60" s="41">
        <f t="shared" si="2"/>
        <v>0.05922940897988591</v>
      </c>
    </row>
    <row r="61" spans="1:6" ht="15">
      <c r="A61" s="34">
        <v>60</v>
      </c>
      <c r="B61" s="39">
        <f t="shared" si="3"/>
        <v>0.4154929577464789</v>
      </c>
      <c r="C61" s="40">
        <v>475000</v>
      </c>
      <c r="D61" s="34">
        <v>65500</v>
      </c>
      <c r="E61" s="41">
        <f t="shared" si="1"/>
        <v>0.0019140399114186343</v>
      </c>
      <c r="F61" s="41">
        <f t="shared" si="2"/>
        <v>0.06114344889130455</v>
      </c>
    </row>
    <row r="62" spans="1:6" ht="15">
      <c r="A62" s="34">
        <v>61</v>
      </c>
      <c r="B62" s="39">
        <f t="shared" si="3"/>
        <v>0.4225352112676056</v>
      </c>
      <c r="C62" s="40">
        <v>480000</v>
      </c>
      <c r="D62" s="34">
        <v>67000</v>
      </c>
      <c r="E62" s="41">
        <f t="shared" si="1"/>
        <v>0.001934187699959883</v>
      </c>
      <c r="F62" s="41">
        <f t="shared" si="2"/>
        <v>0.06307763659126443</v>
      </c>
    </row>
    <row r="63" spans="1:6" ht="15" customHeight="1">
      <c r="A63" s="34">
        <v>62</v>
      </c>
      <c r="B63" s="39">
        <f t="shared" si="3"/>
        <v>0.4295774647887324</v>
      </c>
      <c r="C63" s="40">
        <v>498000</v>
      </c>
      <c r="D63" s="34">
        <v>67200</v>
      </c>
      <c r="E63" s="41">
        <f t="shared" si="1"/>
        <v>0.002006719738708379</v>
      </c>
      <c r="F63" s="41">
        <f t="shared" si="2"/>
        <v>0.06508435632997281</v>
      </c>
    </row>
    <row r="64" spans="1:6" ht="15">
      <c r="A64" s="34">
        <v>63</v>
      </c>
      <c r="B64" s="39">
        <f t="shared" si="3"/>
        <v>0.43661971830985913</v>
      </c>
      <c r="C64" s="40">
        <v>498000</v>
      </c>
      <c r="D64" s="34">
        <v>67975</v>
      </c>
      <c r="E64" s="41">
        <f t="shared" si="1"/>
        <v>0.002006719738708379</v>
      </c>
      <c r="F64" s="41">
        <f t="shared" si="2"/>
        <v>0.06709107606868119</v>
      </c>
    </row>
    <row r="65" spans="1:6" ht="15">
      <c r="A65" s="34">
        <v>64</v>
      </c>
      <c r="B65" s="39">
        <f t="shared" si="3"/>
        <v>0.44366197183098594</v>
      </c>
      <c r="C65" s="40">
        <v>500000</v>
      </c>
      <c r="D65" s="34">
        <v>68490</v>
      </c>
      <c r="E65" s="41">
        <f t="shared" si="1"/>
        <v>0.002014778854124878</v>
      </c>
      <c r="F65" s="41">
        <f t="shared" si="2"/>
        <v>0.06910585492280606</v>
      </c>
    </row>
    <row r="66" spans="1:6" ht="15">
      <c r="A66" s="34">
        <v>65</v>
      </c>
      <c r="B66" s="39">
        <f t="shared" si="3"/>
        <v>0.4507042253521127</v>
      </c>
      <c r="C66" s="40">
        <v>514384</v>
      </c>
      <c r="D66" s="34">
        <v>68700</v>
      </c>
      <c r="E66" s="41">
        <f t="shared" si="1"/>
        <v>0.0020727400122003427</v>
      </c>
      <c r="F66" s="41">
        <f t="shared" si="2"/>
        <v>0.0711785949350064</v>
      </c>
    </row>
    <row r="67" spans="1:6" ht="15">
      <c r="A67" s="34">
        <v>66</v>
      </c>
      <c r="B67" s="39">
        <f aca="true" t="shared" si="4" ref="B67:B98">A66/142</f>
        <v>0.45774647887323944</v>
      </c>
      <c r="C67" s="40">
        <v>526000</v>
      </c>
      <c r="D67" s="34">
        <v>69000</v>
      </c>
      <c r="E67" s="41">
        <f aca="true" t="shared" si="5" ref="E67:E130">C67/C$146</f>
        <v>0.002119547354539372</v>
      </c>
      <c r="F67" s="41">
        <f t="shared" si="2"/>
        <v>0.07329814228954577</v>
      </c>
    </row>
    <row r="68" spans="1:6" ht="15">
      <c r="A68" s="34">
        <v>67</v>
      </c>
      <c r="B68" s="39">
        <f t="shared" si="4"/>
        <v>0.4647887323943662</v>
      </c>
      <c r="C68" s="40">
        <v>540000</v>
      </c>
      <c r="D68" s="34">
        <v>70000</v>
      </c>
      <c r="E68" s="41">
        <f t="shared" si="5"/>
        <v>0.0021759611624548687</v>
      </c>
      <c r="F68" s="41">
        <f aca="true" t="shared" si="6" ref="F68:F131">F67+E68</f>
        <v>0.07547410345200065</v>
      </c>
    </row>
    <row r="69" spans="1:6" ht="15">
      <c r="A69" s="34">
        <v>68</v>
      </c>
      <c r="B69" s="39">
        <f t="shared" si="4"/>
        <v>0.47183098591549294</v>
      </c>
      <c r="C69" s="40">
        <v>550000</v>
      </c>
      <c r="D69" s="34">
        <v>70000</v>
      </c>
      <c r="E69" s="41">
        <f t="shared" si="5"/>
        <v>0.002216256739537366</v>
      </c>
      <c r="F69" s="41">
        <f t="shared" si="6"/>
        <v>0.07769036019153801</v>
      </c>
    </row>
    <row r="70" spans="1:6" ht="15">
      <c r="A70" s="34">
        <v>69</v>
      </c>
      <c r="B70" s="39">
        <f t="shared" si="4"/>
        <v>0.4788732394366197</v>
      </c>
      <c r="C70" s="40">
        <v>582000</v>
      </c>
      <c r="D70" s="34">
        <v>71410</v>
      </c>
      <c r="E70" s="41">
        <f t="shared" si="5"/>
        <v>0.002345202586201358</v>
      </c>
      <c r="F70" s="41">
        <f t="shared" si="6"/>
        <v>0.08003556277773936</v>
      </c>
    </row>
    <row r="71" spans="1:6" ht="15">
      <c r="A71" s="34">
        <v>70</v>
      </c>
      <c r="B71" s="39">
        <f t="shared" si="4"/>
        <v>0.4859154929577465</v>
      </c>
      <c r="C71" s="40">
        <v>600000</v>
      </c>
      <c r="D71" s="34">
        <v>71500</v>
      </c>
      <c r="E71" s="41">
        <f t="shared" si="5"/>
        <v>0.002417734624949854</v>
      </c>
      <c r="F71" s="41">
        <f t="shared" si="6"/>
        <v>0.08245329740268922</v>
      </c>
    </row>
    <row r="72" spans="1:6" ht="15">
      <c r="A72" s="34">
        <v>71</v>
      </c>
      <c r="B72" s="39">
        <f t="shared" si="4"/>
        <v>0.49295774647887325</v>
      </c>
      <c r="C72" s="40">
        <v>611500</v>
      </c>
      <c r="D72" s="34">
        <v>72000</v>
      </c>
      <c r="E72" s="41">
        <f t="shared" si="5"/>
        <v>0.0024640745385947262</v>
      </c>
      <c r="F72" s="41">
        <f t="shared" si="6"/>
        <v>0.08491737194128395</v>
      </c>
    </row>
    <row r="73" spans="1:6" ht="15">
      <c r="A73" s="34">
        <v>72</v>
      </c>
      <c r="B73" s="39">
        <f t="shared" si="4"/>
        <v>0.5</v>
      </c>
      <c r="C73" s="40">
        <v>632488</v>
      </c>
      <c r="D73" s="34">
        <v>72000</v>
      </c>
      <c r="E73" s="41">
        <f t="shared" si="5"/>
        <v>0.002548646895775472</v>
      </c>
      <c r="F73" s="41">
        <f t="shared" si="6"/>
        <v>0.08746601883705941</v>
      </c>
    </row>
    <row r="74" spans="1:6" ht="15">
      <c r="A74" s="34">
        <v>73</v>
      </c>
      <c r="B74" s="39">
        <f t="shared" si="4"/>
        <v>0.5070422535211268</v>
      </c>
      <c r="C74" s="40">
        <v>633041</v>
      </c>
      <c r="D74" s="34">
        <v>74244</v>
      </c>
      <c r="E74" s="41">
        <f t="shared" si="5"/>
        <v>0.002550875241188134</v>
      </c>
      <c r="F74" s="41">
        <f t="shared" si="6"/>
        <v>0.09001689407824755</v>
      </c>
    </row>
    <row r="75" spans="1:6" ht="15">
      <c r="A75" s="34">
        <v>74</v>
      </c>
      <c r="B75" s="39">
        <f t="shared" si="4"/>
        <v>0.5140845070422535</v>
      </c>
      <c r="C75" s="40">
        <v>650000</v>
      </c>
      <c r="D75" s="34">
        <v>75900</v>
      </c>
      <c r="E75" s="41">
        <f t="shared" si="5"/>
        <v>0.002619212510362342</v>
      </c>
      <c r="F75" s="41">
        <f t="shared" si="6"/>
        <v>0.09263610658860989</v>
      </c>
    </row>
    <row r="76" spans="1:6" ht="15">
      <c r="A76" s="34">
        <v>75</v>
      </c>
      <c r="B76" s="39">
        <f t="shared" si="4"/>
        <v>0.5211267605633803</v>
      </c>
      <c r="C76" s="40">
        <v>650000</v>
      </c>
      <c r="D76" s="34">
        <v>76000</v>
      </c>
      <c r="E76" s="41">
        <f t="shared" si="5"/>
        <v>0.002619212510362342</v>
      </c>
      <c r="F76" s="41">
        <f t="shared" si="6"/>
        <v>0.09525531909897224</v>
      </c>
    </row>
    <row r="77" spans="1:6" ht="15">
      <c r="A77" s="34">
        <v>76</v>
      </c>
      <c r="B77" s="39">
        <f t="shared" si="4"/>
        <v>0.528169014084507</v>
      </c>
      <c r="C77" s="40">
        <v>694072</v>
      </c>
      <c r="D77" s="34">
        <v>76480</v>
      </c>
      <c r="E77" s="41">
        <f t="shared" si="5"/>
        <v>0.002796803177680325</v>
      </c>
      <c r="F77" s="41">
        <f t="shared" si="6"/>
        <v>0.09805212227665257</v>
      </c>
    </row>
    <row r="78" spans="1:6" ht="15">
      <c r="A78" s="34">
        <v>77</v>
      </c>
      <c r="B78" s="39">
        <f t="shared" si="4"/>
        <v>0.5352112676056338</v>
      </c>
      <c r="C78" s="40">
        <v>700000</v>
      </c>
      <c r="D78" s="34">
        <v>76660</v>
      </c>
      <c r="E78" s="41">
        <f t="shared" si="5"/>
        <v>0.0028206903957748294</v>
      </c>
      <c r="F78" s="41">
        <f t="shared" si="6"/>
        <v>0.1008728126724274</v>
      </c>
    </row>
    <row r="79" spans="1:6" ht="15">
      <c r="A79" s="34">
        <v>78</v>
      </c>
      <c r="B79" s="39">
        <f t="shared" si="4"/>
        <v>0.5422535211267606</v>
      </c>
      <c r="C79" s="40">
        <v>740794</v>
      </c>
      <c r="D79" s="34">
        <v>77280</v>
      </c>
      <c r="E79" s="41">
        <f t="shared" si="5"/>
        <v>0.00298507217292517</v>
      </c>
      <c r="F79" s="41">
        <f t="shared" si="6"/>
        <v>0.10385788484535256</v>
      </c>
    </row>
    <row r="80" spans="1:6" ht="15">
      <c r="A80" s="34">
        <v>79</v>
      </c>
      <c r="B80" s="39">
        <f t="shared" si="4"/>
        <v>0.5492957746478874</v>
      </c>
      <c r="C80" s="40">
        <v>750000</v>
      </c>
      <c r="D80" s="34">
        <v>77660</v>
      </c>
      <c r="E80" s="41">
        <f t="shared" si="5"/>
        <v>0.0030221682811873173</v>
      </c>
      <c r="F80" s="41">
        <f t="shared" si="6"/>
        <v>0.10688005312653988</v>
      </c>
    </row>
    <row r="81" spans="1:6" ht="15">
      <c r="A81" s="34">
        <v>80</v>
      </c>
      <c r="B81" s="39">
        <f t="shared" si="4"/>
        <v>0.5563380281690141</v>
      </c>
      <c r="C81" s="40">
        <v>782000</v>
      </c>
      <c r="D81" s="34">
        <v>78500</v>
      </c>
      <c r="E81" s="41">
        <f t="shared" si="5"/>
        <v>0.0031511141278513094</v>
      </c>
      <c r="F81" s="41">
        <f t="shared" si="6"/>
        <v>0.11003116725439119</v>
      </c>
    </row>
    <row r="82" spans="1:6" ht="15">
      <c r="A82" s="34">
        <v>81</v>
      </c>
      <c r="B82" s="39">
        <f t="shared" si="4"/>
        <v>0.5633802816901409</v>
      </c>
      <c r="C82" s="40">
        <v>785000</v>
      </c>
      <c r="D82" s="34">
        <v>79130</v>
      </c>
      <c r="E82" s="41">
        <f t="shared" si="5"/>
        <v>0.003163202800976059</v>
      </c>
      <c r="F82" s="41">
        <f t="shared" si="6"/>
        <v>0.11319437005536724</v>
      </c>
    </row>
    <row r="83" spans="1:6" ht="15">
      <c r="A83" s="34">
        <v>82</v>
      </c>
      <c r="B83" s="39">
        <f t="shared" si="4"/>
        <v>0.5704225352112676</v>
      </c>
      <c r="C83" s="40">
        <v>900000</v>
      </c>
      <c r="D83" s="34">
        <v>79245</v>
      </c>
      <c r="E83" s="41">
        <f t="shared" si="5"/>
        <v>0.0036266019374247807</v>
      </c>
      <c r="F83" s="41">
        <f t="shared" si="6"/>
        <v>0.11682097199279202</v>
      </c>
    </row>
    <row r="84" spans="1:6" ht="15">
      <c r="A84" s="34">
        <v>83</v>
      </c>
      <c r="B84" s="39">
        <f t="shared" si="4"/>
        <v>0.5774647887323944</v>
      </c>
      <c r="C84" s="40">
        <v>900000</v>
      </c>
      <c r="D84" s="34">
        <v>79400</v>
      </c>
      <c r="E84" s="41">
        <f t="shared" si="5"/>
        <v>0.0036266019374247807</v>
      </c>
      <c r="F84" s="41">
        <f t="shared" si="6"/>
        <v>0.12044757393021681</v>
      </c>
    </row>
    <row r="85" spans="1:6" ht="15">
      <c r="A85" s="34">
        <v>84</v>
      </c>
      <c r="B85" s="39">
        <f t="shared" si="4"/>
        <v>0.5845070422535211</v>
      </c>
      <c r="C85" s="40">
        <v>900000</v>
      </c>
      <c r="D85" s="34">
        <v>80000</v>
      </c>
      <c r="E85" s="41">
        <f t="shared" si="5"/>
        <v>0.0036266019374247807</v>
      </c>
      <c r="F85" s="41">
        <f t="shared" si="6"/>
        <v>0.12407417586764159</v>
      </c>
    </row>
    <row r="86" spans="1:6" ht="15">
      <c r="A86" s="34">
        <v>85</v>
      </c>
      <c r="B86" s="39">
        <f t="shared" si="4"/>
        <v>0.5915492957746479</v>
      </c>
      <c r="C86" s="40">
        <v>919527</v>
      </c>
      <c r="D86" s="34">
        <v>82000</v>
      </c>
      <c r="E86" s="41">
        <f t="shared" si="5"/>
        <v>0.0037052871107937737</v>
      </c>
      <c r="F86" s="41">
        <f t="shared" si="6"/>
        <v>0.12777946297843537</v>
      </c>
    </row>
    <row r="87" spans="1:6" ht="15">
      <c r="A87" s="34">
        <v>86</v>
      </c>
      <c r="B87" s="39">
        <f t="shared" si="4"/>
        <v>0.5985915492957746</v>
      </c>
      <c r="C87" s="40">
        <v>997000</v>
      </c>
      <c r="D87" s="34">
        <v>82400</v>
      </c>
      <c r="E87" s="41">
        <f t="shared" si="5"/>
        <v>0.004017469035125007</v>
      </c>
      <c r="F87" s="41">
        <f t="shared" si="6"/>
        <v>0.13179693201356038</v>
      </c>
    </row>
    <row r="88" spans="1:6" ht="15">
      <c r="A88" s="34">
        <v>87</v>
      </c>
      <c r="B88" s="39">
        <f t="shared" si="4"/>
        <v>0.6056338028169014</v>
      </c>
      <c r="C88" s="40">
        <v>1037502</v>
      </c>
      <c r="D88" s="34">
        <v>83444</v>
      </c>
      <c r="E88" s="41">
        <f t="shared" si="5"/>
        <v>0.004180674181424539</v>
      </c>
      <c r="F88" s="41">
        <f t="shared" si="6"/>
        <v>0.13597760619498492</v>
      </c>
    </row>
    <row r="89" spans="1:6" ht="15">
      <c r="A89" s="34">
        <v>88</v>
      </c>
      <c r="B89" s="39">
        <f t="shared" si="4"/>
        <v>0.6126760563380281</v>
      </c>
      <c r="C89" s="40">
        <v>1040091.01</v>
      </c>
      <c r="D89" s="34">
        <v>84150</v>
      </c>
      <c r="E89" s="41">
        <f t="shared" si="5"/>
        <v>0.004191106746626774</v>
      </c>
      <c r="F89" s="41">
        <f t="shared" si="6"/>
        <v>0.1401687129416117</v>
      </c>
    </row>
    <row r="90" spans="1:6" ht="15">
      <c r="A90" s="34">
        <v>89</v>
      </c>
      <c r="B90" s="39">
        <f t="shared" si="4"/>
        <v>0.6197183098591549</v>
      </c>
      <c r="C90" s="40">
        <v>1070390</v>
      </c>
      <c r="D90" s="34">
        <v>85000</v>
      </c>
      <c r="E90" s="41">
        <f t="shared" si="5"/>
        <v>0.004313198275333456</v>
      </c>
      <c r="F90" s="41">
        <f t="shared" si="6"/>
        <v>0.14448191121694517</v>
      </c>
    </row>
    <row r="91" spans="1:6" ht="15">
      <c r="A91" s="34">
        <v>90</v>
      </c>
      <c r="B91" s="39">
        <f t="shared" si="4"/>
        <v>0.6267605633802817</v>
      </c>
      <c r="C91" s="40">
        <v>1076000</v>
      </c>
      <c r="D91" s="34">
        <v>86500</v>
      </c>
      <c r="E91" s="41">
        <f t="shared" si="5"/>
        <v>0.004335804094076738</v>
      </c>
      <c r="F91" s="41">
        <f t="shared" si="6"/>
        <v>0.14881771531102192</v>
      </c>
    </row>
    <row r="92" spans="1:6" ht="15">
      <c r="A92" s="34">
        <v>91</v>
      </c>
      <c r="B92" s="39">
        <f t="shared" si="4"/>
        <v>0.6338028169014085</v>
      </c>
      <c r="C92" s="40">
        <v>1108900</v>
      </c>
      <c r="D92" s="34">
        <v>87000</v>
      </c>
      <c r="E92" s="41">
        <f t="shared" si="5"/>
        <v>0.004468376542678155</v>
      </c>
      <c r="F92" s="41">
        <f t="shared" si="6"/>
        <v>0.15328609185370007</v>
      </c>
    </row>
    <row r="93" spans="1:6" ht="15">
      <c r="A93" s="34">
        <v>92</v>
      </c>
      <c r="B93" s="39">
        <f t="shared" si="4"/>
        <v>0.6408450704225352</v>
      </c>
      <c r="C93" s="40">
        <v>1167387</v>
      </c>
      <c r="D93" s="34">
        <v>87000</v>
      </c>
      <c r="E93" s="41">
        <f t="shared" si="5"/>
        <v>0.004704053284360558</v>
      </c>
      <c r="F93" s="41">
        <f t="shared" si="6"/>
        <v>0.15799014513806062</v>
      </c>
    </row>
    <row r="94" spans="1:6" ht="15">
      <c r="A94" s="34">
        <v>93</v>
      </c>
      <c r="B94" s="39">
        <f t="shared" si="4"/>
        <v>0.647887323943662</v>
      </c>
      <c r="C94" s="40">
        <v>1200000</v>
      </c>
      <c r="D94" s="34">
        <v>87500</v>
      </c>
      <c r="E94" s="41">
        <f t="shared" si="5"/>
        <v>0.004835469249899708</v>
      </c>
      <c r="F94" s="41">
        <f t="shared" si="6"/>
        <v>0.16282561438796034</v>
      </c>
    </row>
    <row r="95" spans="1:6" ht="15">
      <c r="A95" s="34">
        <v>94</v>
      </c>
      <c r="B95" s="39">
        <f t="shared" si="4"/>
        <v>0.6549295774647887</v>
      </c>
      <c r="C95" s="40">
        <v>1200000</v>
      </c>
      <c r="D95" s="34">
        <v>88000</v>
      </c>
      <c r="E95" s="41">
        <f t="shared" si="5"/>
        <v>0.004835469249899708</v>
      </c>
      <c r="F95" s="41">
        <f t="shared" si="6"/>
        <v>0.16766108363786006</v>
      </c>
    </row>
    <row r="96" spans="1:6" ht="15">
      <c r="A96" s="34">
        <v>95</v>
      </c>
      <c r="B96" s="39">
        <f t="shared" si="4"/>
        <v>0.6619718309859155</v>
      </c>
      <c r="C96" s="40">
        <v>1200000</v>
      </c>
      <c r="D96" s="34">
        <v>88300</v>
      </c>
      <c r="E96" s="41">
        <f t="shared" si="5"/>
        <v>0.004835469249899708</v>
      </c>
      <c r="F96" s="41">
        <f t="shared" si="6"/>
        <v>0.17249655288775978</v>
      </c>
    </row>
    <row r="97" spans="1:6" ht="15">
      <c r="A97" s="34">
        <v>96</v>
      </c>
      <c r="B97" s="39">
        <f t="shared" si="4"/>
        <v>0.6690140845070423</v>
      </c>
      <c r="C97" s="40">
        <v>1200000</v>
      </c>
      <c r="D97" s="34">
        <v>88950</v>
      </c>
      <c r="E97" s="41">
        <f t="shared" si="5"/>
        <v>0.004835469249899708</v>
      </c>
      <c r="F97" s="41">
        <f t="shared" si="6"/>
        <v>0.1773320221376595</v>
      </c>
    </row>
    <row r="98" spans="1:6" ht="15">
      <c r="A98" s="34">
        <v>97</v>
      </c>
      <c r="B98" s="39">
        <f t="shared" si="4"/>
        <v>0.676056338028169</v>
      </c>
      <c r="C98" s="40">
        <v>1208500</v>
      </c>
      <c r="D98" s="34">
        <v>90200</v>
      </c>
      <c r="E98" s="41">
        <f t="shared" si="5"/>
        <v>0.004869720490419831</v>
      </c>
      <c r="F98" s="41">
        <f t="shared" si="6"/>
        <v>0.18220174262807934</v>
      </c>
    </row>
    <row r="99" spans="1:6" ht="15">
      <c r="A99" s="34">
        <v>98</v>
      </c>
      <c r="B99" s="39">
        <f aca="true" t="shared" si="7" ref="B99:B130">A98/142</f>
        <v>0.6830985915492958</v>
      </c>
      <c r="C99" s="40">
        <v>1219000</v>
      </c>
      <c r="D99" s="34">
        <v>91200</v>
      </c>
      <c r="E99" s="41">
        <f t="shared" si="5"/>
        <v>0.004912030846356453</v>
      </c>
      <c r="F99" s="41">
        <f t="shared" si="6"/>
        <v>0.18711377347443578</v>
      </c>
    </row>
    <row r="100" spans="1:6" ht="15">
      <c r="A100" s="34">
        <v>99</v>
      </c>
      <c r="B100" s="39">
        <f t="shared" si="7"/>
        <v>0.6901408450704225</v>
      </c>
      <c r="C100" s="40">
        <v>1280000</v>
      </c>
      <c r="D100" s="34">
        <v>92000</v>
      </c>
      <c r="E100" s="41">
        <f t="shared" si="5"/>
        <v>0.005157833866559688</v>
      </c>
      <c r="F100" s="41">
        <f t="shared" si="6"/>
        <v>0.19227160734099547</v>
      </c>
    </row>
    <row r="101" spans="1:6" ht="15">
      <c r="A101" s="34">
        <v>100</v>
      </c>
      <c r="B101" s="39">
        <f t="shared" si="7"/>
        <v>0.6971830985915493</v>
      </c>
      <c r="C101" s="43">
        <v>1300000</v>
      </c>
      <c r="D101" s="34">
        <v>92500</v>
      </c>
      <c r="E101" s="41">
        <f t="shared" si="5"/>
        <v>0.005238425020724684</v>
      </c>
      <c r="F101" s="41">
        <f t="shared" si="6"/>
        <v>0.19751003236172016</v>
      </c>
    </row>
    <row r="102" spans="1:6" ht="15">
      <c r="A102" s="34">
        <v>101</v>
      </c>
      <c r="B102" s="39">
        <f t="shared" si="7"/>
        <v>0.704225352112676</v>
      </c>
      <c r="C102" s="40">
        <v>1300000</v>
      </c>
      <c r="D102" s="34">
        <v>93000</v>
      </c>
      <c r="E102" s="41">
        <f t="shared" si="5"/>
        <v>0.005238425020724684</v>
      </c>
      <c r="F102" s="41">
        <f t="shared" si="6"/>
        <v>0.20274845738244485</v>
      </c>
    </row>
    <row r="103" spans="1:6" ht="15">
      <c r="A103" s="34">
        <v>102</v>
      </c>
      <c r="B103" s="39">
        <f t="shared" si="7"/>
        <v>0.7112676056338029</v>
      </c>
      <c r="C103" s="40">
        <v>1300000</v>
      </c>
      <c r="D103" s="34">
        <v>94420</v>
      </c>
      <c r="E103" s="41">
        <f t="shared" si="5"/>
        <v>0.005238425020724684</v>
      </c>
      <c r="F103" s="41">
        <f t="shared" si="6"/>
        <v>0.20798688240316954</v>
      </c>
    </row>
    <row r="104" spans="1:6" ht="15">
      <c r="A104" s="34">
        <v>103</v>
      </c>
      <c r="B104" s="39">
        <f t="shared" si="7"/>
        <v>0.7183098591549296</v>
      </c>
      <c r="C104" s="40">
        <v>1320490</v>
      </c>
      <c r="D104" s="34">
        <v>97000</v>
      </c>
      <c r="E104" s="41">
        <f t="shared" si="5"/>
        <v>0.005320990658166721</v>
      </c>
      <c r="F104" s="41">
        <f t="shared" si="6"/>
        <v>0.21330787306133625</v>
      </c>
    </row>
    <row r="105" spans="1:6" ht="15">
      <c r="A105" s="34">
        <v>104</v>
      </c>
      <c r="B105" s="39">
        <f t="shared" si="7"/>
        <v>0.7253521126760564</v>
      </c>
      <c r="C105" s="40">
        <v>1349000</v>
      </c>
      <c r="D105" s="34">
        <v>97822</v>
      </c>
      <c r="E105" s="41">
        <f t="shared" si="5"/>
        <v>0.005435873348428921</v>
      </c>
      <c r="F105" s="41">
        <f t="shared" si="6"/>
        <v>0.21874374640976518</v>
      </c>
    </row>
    <row r="106" spans="1:6" ht="15">
      <c r="A106" s="34">
        <v>105</v>
      </c>
      <c r="B106" s="39">
        <f t="shared" si="7"/>
        <v>0.7323943661971831</v>
      </c>
      <c r="C106" s="40">
        <v>1400000</v>
      </c>
      <c r="D106" s="34">
        <v>97880</v>
      </c>
      <c r="E106" s="41">
        <f t="shared" si="5"/>
        <v>0.005641380791549659</v>
      </c>
      <c r="F106" s="41">
        <f t="shared" si="6"/>
        <v>0.22438512720131484</v>
      </c>
    </row>
    <row r="107" spans="1:6" ht="15">
      <c r="A107" s="34">
        <v>106</v>
      </c>
      <c r="B107" s="39">
        <f t="shared" si="7"/>
        <v>0.7394366197183099</v>
      </c>
      <c r="C107" s="40">
        <v>1400000</v>
      </c>
      <c r="D107" s="34">
        <v>99000</v>
      </c>
      <c r="E107" s="41">
        <f t="shared" si="5"/>
        <v>0.005641380791549659</v>
      </c>
      <c r="F107" s="41">
        <f t="shared" si="6"/>
        <v>0.2300265079928645</v>
      </c>
    </row>
    <row r="108" spans="1:6" ht="15">
      <c r="A108" s="34">
        <v>107</v>
      </c>
      <c r="B108" s="39">
        <f t="shared" si="7"/>
        <v>0.7464788732394366</v>
      </c>
      <c r="C108" s="40">
        <v>1461000</v>
      </c>
      <c r="D108" s="34">
        <v>100000</v>
      </c>
      <c r="E108" s="41">
        <f t="shared" si="5"/>
        <v>0.005887183811752894</v>
      </c>
      <c r="F108" s="41">
        <f t="shared" si="6"/>
        <v>0.2359136918046174</v>
      </c>
    </row>
    <row r="109" spans="1:6" ht="15">
      <c r="A109" s="34">
        <v>108</v>
      </c>
      <c r="B109" s="39">
        <f t="shared" si="7"/>
        <v>0.7535211267605634</v>
      </c>
      <c r="C109" s="40">
        <v>1497591</v>
      </c>
      <c r="D109" s="34">
        <v>100800</v>
      </c>
      <c r="E109" s="41">
        <f t="shared" si="5"/>
        <v>0.006034629357855461</v>
      </c>
      <c r="F109" s="41">
        <f t="shared" si="6"/>
        <v>0.24194832116247286</v>
      </c>
    </row>
    <row r="110" spans="1:6" ht="15">
      <c r="A110" s="34">
        <v>109</v>
      </c>
      <c r="B110" s="39">
        <f t="shared" si="7"/>
        <v>0.7605633802816901</v>
      </c>
      <c r="C110" s="40">
        <v>1500000</v>
      </c>
      <c r="D110" s="34">
        <v>101000</v>
      </c>
      <c r="E110" s="41">
        <f t="shared" si="5"/>
        <v>0.006044336562374635</v>
      </c>
      <c r="F110" s="41">
        <f t="shared" si="6"/>
        <v>0.2479926577248475</v>
      </c>
    </row>
    <row r="111" spans="1:6" ht="15">
      <c r="A111" s="34">
        <v>110</v>
      </c>
      <c r="B111" s="39">
        <f t="shared" si="7"/>
        <v>0.7676056338028169</v>
      </c>
      <c r="C111" s="40">
        <v>1500000</v>
      </c>
      <c r="D111" s="34">
        <v>101500</v>
      </c>
      <c r="E111" s="41">
        <f t="shared" si="5"/>
        <v>0.006044336562374635</v>
      </c>
      <c r="F111" s="41">
        <f t="shared" si="6"/>
        <v>0.25403699428722215</v>
      </c>
    </row>
    <row r="112" spans="1:6" ht="15">
      <c r="A112" s="34">
        <v>111</v>
      </c>
      <c r="B112" s="39">
        <f t="shared" si="7"/>
        <v>0.7746478873239436</v>
      </c>
      <c r="C112" s="40">
        <v>1500000</v>
      </c>
      <c r="D112" s="34">
        <v>102000</v>
      </c>
      <c r="E112" s="41">
        <f t="shared" si="5"/>
        <v>0.006044336562374635</v>
      </c>
      <c r="F112" s="41">
        <f t="shared" si="6"/>
        <v>0.2600813308495968</v>
      </c>
    </row>
    <row r="113" spans="1:6" ht="15">
      <c r="A113" s="34">
        <v>112</v>
      </c>
      <c r="B113" s="39">
        <f t="shared" si="7"/>
        <v>0.7816901408450704</v>
      </c>
      <c r="C113" s="40">
        <v>1500000</v>
      </c>
      <c r="D113" s="34">
        <v>103500</v>
      </c>
      <c r="E113" s="41">
        <f t="shared" si="5"/>
        <v>0.006044336562374635</v>
      </c>
      <c r="F113" s="41">
        <f t="shared" si="6"/>
        <v>0.2661256674119714</v>
      </c>
    </row>
    <row r="114" spans="1:6" ht="15">
      <c r="A114" s="34">
        <v>113</v>
      </c>
      <c r="B114" s="39">
        <f t="shared" si="7"/>
        <v>0.7887323943661971</v>
      </c>
      <c r="C114" s="40">
        <v>1550000</v>
      </c>
      <c r="D114" s="34">
        <v>107359</v>
      </c>
      <c r="E114" s="41">
        <f t="shared" si="5"/>
        <v>0.006245814447787122</v>
      </c>
      <c r="F114" s="41">
        <f t="shared" si="6"/>
        <v>0.2723714818597585</v>
      </c>
    </row>
    <row r="115" spans="1:6" ht="15">
      <c r="A115" s="34">
        <v>114</v>
      </c>
      <c r="B115" s="39">
        <f t="shared" si="7"/>
        <v>0.795774647887324</v>
      </c>
      <c r="C115" s="40">
        <v>1584711</v>
      </c>
      <c r="D115" s="34">
        <v>108000</v>
      </c>
      <c r="E115" s="41">
        <f t="shared" si="5"/>
        <v>0.00638568442539818</v>
      </c>
      <c r="F115" s="41">
        <f t="shared" si="6"/>
        <v>0.2787571662851567</v>
      </c>
    </row>
    <row r="116" spans="1:6" ht="15">
      <c r="A116" s="34">
        <v>115</v>
      </c>
      <c r="B116" s="39">
        <f t="shared" si="7"/>
        <v>0.8028169014084507</v>
      </c>
      <c r="C116" s="40">
        <v>1600000</v>
      </c>
      <c r="D116" s="34">
        <v>108000</v>
      </c>
      <c r="E116" s="41">
        <f t="shared" si="5"/>
        <v>0.0064472923331996106</v>
      </c>
      <c r="F116" s="41">
        <f t="shared" si="6"/>
        <v>0.2852044586183563</v>
      </c>
    </row>
    <row r="117" spans="1:6" ht="15">
      <c r="A117" s="34">
        <v>116</v>
      </c>
      <c r="B117" s="39">
        <f t="shared" si="7"/>
        <v>0.8098591549295775</v>
      </c>
      <c r="C117" s="40">
        <v>1639959</v>
      </c>
      <c r="D117" s="34">
        <v>109000</v>
      </c>
      <c r="E117" s="41">
        <f t="shared" si="5"/>
        <v>0.006608309429663562</v>
      </c>
      <c r="F117" s="41">
        <f t="shared" si="6"/>
        <v>0.29181276804801987</v>
      </c>
    </row>
    <row r="118" spans="1:6" ht="15">
      <c r="A118" s="34">
        <v>117</v>
      </c>
      <c r="B118" s="39">
        <f t="shared" si="7"/>
        <v>0.8169014084507042</v>
      </c>
      <c r="C118" s="40">
        <v>1700000</v>
      </c>
      <c r="D118" s="34">
        <v>109000</v>
      </c>
      <c r="E118" s="41">
        <f t="shared" si="5"/>
        <v>0.006850248104024586</v>
      </c>
      <c r="F118" s="41">
        <f t="shared" si="6"/>
        <v>0.29866301615204444</v>
      </c>
    </row>
    <row r="119" spans="1:6" ht="15">
      <c r="A119" s="34">
        <v>118</v>
      </c>
      <c r="B119" s="39">
        <f t="shared" si="7"/>
        <v>0.823943661971831</v>
      </c>
      <c r="C119" s="40">
        <v>2000000</v>
      </c>
      <c r="D119" s="34">
        <v>109200</v>
      </c>
      <c r="E119" s="41">
        <f t="shared" si="5"/>
        <v>0.008059115416499512</v>
      </c>
      <c r="F119" s="41">
        <f t="shared" si="6"/>
        <v>0.30672213156854394</v>
      </c>
    </row>
    <row r="120" spans="1:6" ht="15">
      <c r="A120" s="34">
        <v>119</v>
      </c>
      <c r="B120" s="39">
        <f t="shared" si="7"/>
        <v>0.8309859154929577</v>
      </c>
      <c r="C120" s="40">
        <v>2000000</v>
      </c>
      <c r="D120" s="34">
        <v>109216</v>
      </c>
      <c r="E120" s="41">
        <f t="shared" si="5"/>
        <v>0.008059115416499512</v>
      </c>
      <c r="F120" s="41">
        <f t="shared" si="6"/>
        <v>0.31478124698504345</v>
      </c>
    </row>
    <row r="121" spans="1:6" ht="15">
      <c r="A121" s="34">
        <v>120</v>
      </c>
      <c r="B121" s="39">
        <f t="shared" si="7"/>
        <v>0.8380281690140845</v>
      </c>
      <c r="C121" s="40">
        <v>2015084</v>
      </c>
      <c r="D121" s="34">
        <v>111380</v>
      </c>
      <c r="E121" s="41">
        <f t="shared" si="5"/>
        <v>0.008119897264970753</v>
      </c>
      <c r="F121" s="41">
        <f t="shared" si="6"/>
        <v>0.3229011442500142</v>
      </c>
    </row>
    <row r="122" spans="1:6" ht="15">
      <c r="A122" s="34">
        <v>121</v>
      </c>
      <c r="B122" s="39">
        <f t="shared" si="7"/>
        <v>0.8450704225352113</v>
      </c>
      <c r="C122" s="40">
        <v>2015260</v>
      </c>
      <c r="D122" s="34">
        <v>114000</v>
      </c>
      <c r="E122" s="41">
        <f t="shared" si="5"/>
        <v>0.008120606467127403</v>
      </c>
      <c r="F122" s="41">
        <f t="shared" si="6"/>
        <v>0.3310217507171416</v>
      </c>
    </row>
    <row r="123" spans="1:6" ht="15">
      <c r="A123" s="34">
        <v>122</v>
      </c>
      <c r="B123" s="39">
        <f t="shared" si="7"/>
        <v>0.852112676056338</v>
      </c>
      <c r="C123" s="40">
        <v>2200000</v>
      </c>
      <c r="D123" s="34">
        <v>117000</v>
      </c>
      <c r="E123" s="41">
        <f t="shared" si="5"/>
        <v>0.008865026958149464</v>
      </c>
      <c r="F123" s="41">
        <f t="shared" si="6"/>
        <v>0.3398867776752911</v>
      </c>
    </row>
    <row r="124" spans="1:6" ht="15">
      <c r="A124" s="34">
        <v>123</v>
      </c>
      <c r="B124" s="39">
        <f t="shared" si="7"/>
        <v>0.8591549295774648</v>
      </c>
      <c r="C124" s="40">
        <v>2300000</v>
      </c>
      <c r="D124" s="34">
        <v>118000</v>
      </c>
      <c r="E124" s="41">
        <f t="shared" si="5"/>
        <v>0.009267982728974439</v>
      </c>
      <c r="F124" s="41">
        <f t="shared" si="6"/>
        <v>0.3491547604042655</v>
      </c>
    </row>
    <row r="125" spans="1:6" ht="15">
      <c r="A125" s="34">
        <v>124</v>
      </c>
      <c r="B125" s="39">
        <f t="shared" si="7"/>
        <v>0.8661971830985915</v>
      </c>
      <c r="C125" s="40">
        <v>2300000</v>
      </c>
      <c r="D125" s="34">
        <v>120000</v>
      </c>
      <c r="E125" s="41">
        <f t="shared" si="5"/>
        <v>0.009267982728974439</v>
      </c>
      <c r="F125" s="41">
        <f t="shared" si="6"/>
        <v>0.35842274313323996</v>
      </c>
    </row>
    <row r="126" spans="1:6" ht="15">
      <c r="A126" s="34">
        <v>125</v>
      </c>
      <c r="B126" s="39">
        <f t="shared" si="7"/>
        <v>0.8732394366197183</v>
      </c>
      <c r="C126" s="40">
        <v>2964597</v>
      </c>
      <c r="D126" s="34">
        <v>123075</v>
      </c>
      <c r="E126" s="41">
        <f t="shared" si="5"/>
        <v>0.011946014693204103</v>
      </c>
      <c r="F126" s="41">
        <f t="shared" si="6"/>
        <v>0.3703687578264441</v>
      </c>
    </row>
    <row r="127" spans="1:6" ht="15">
      <c r="A127" s="34">
        <v>126</v>
      </c>
      <c r="B127" s="39">
        <f t="shared" si="7"/>
        <v>0.8802816901408451</v>
      </c>
      <c r="C127" s="40">
        <v>3000000</v>
      </c>
      <c r="D127" s="34">
        <v>132000</v>
      </c>
      <c r="E127" s="41">
        <f t="shared" si="5"/>
        <v>0.01208867312474927</v>
      </c>
      <c r="F127" s="41">
        <f t="shared" si="6"/>
        <v>0.38245743095119333</v>
      </c>
    </row>
    <row r="128" spans="1:6" ht="15">
      <c r="A128" s="34">
        <v>127</v>
      </c>
      <c r="B128" s="39">
        <f t="shared" si="7"/>
        <v>0.8873239436619719</v>
      </c>
      <c r="C128" s="40">
        <v>3000000</v>
      </c>
      <c r="D128" s="34">
        <v>136500</v>
      </c>
      <c r="E128" s="41">
        <f t="shared" si="5"/>
        <v>0.01208867312474927</v>
      </c>
      <c r="F128" s="41">
        <f t="shared" si="6"/>
        <v>0.3945461040759426</v>
      </c>
    </row>
    <row r="129" spans="1:6" ht="15">
      <c r="A129" s="34">
        <v>128</v>
      </c>
      <c r="B129" s="39">
        <f t="shared" si="7"/>
        <v>0.8943661971830986</v>
      </c>
      <c r="C129" s="44">
        <v>3500000</v>
      </c>
      <c r="D129" s="34">
        <v>137280</v>
      </c>
      <c r="E129" s="41">
        <f t="shared" si="5"/>
        <v>0.014103451978874148</v>
      </c>
      <c r="F129" s="41">
        <f t="shared" si="6"/>
        <v>0.40864955605481673</v>
      </c>
    </row>
    <row r="130" spans="1:6" ht="15">
      <c r="A130" s="34">
        <v>129</v>
      </c>
      <c r="B130" s="39">
        <f t="shared" si="7"/>
        <v>0.9014084507042254</v>
      </c>
      <c r="C130" s="40">
        <v>4300000</v>
      </c>
      <c r="D130" s="34">
        <v>137654</v>
      </c>
      <c r="E130" s="41">
        <f t="shared" si="5"/>
        <v>0.01732709814547395</v>
      </c>
      <c r="F130" s="41">
        <f t="shared" si="6"/>
        <v>0.4259766542002907</v>
      </c>
    </row>
    <row r="131" spans="1:6" ht="15">
      <c r="A131" s="34">
        <v>130</v>
      </c>
      <c r="B131" s="39">
        <f aca="true" t="shared" si="8" ref="B131:B144">A130/142</f>
        <v>0.9084507042253521</v>
      </c>
      <c r="C131" s="40">
        <v>4944536</v>
      </c>
      <c r="D131" s="34">
        <v>141850</v>
      </c>
      <c r="E131" s="41">
        <f aca="true" t="shared" si="9" ref="E131:E144">C131/C$146</f>
        <v>0.019924293152518417</v>
      </c>
      <c r="F131" s="41">
        <f t="shared" si="6"/>
        <v>0.4459009473528091</v>
      </c>
    </row>
    <row r="132" spans="1:6" ht="15">
      <c r="A132" s="34">
        <v>131</v>
      </c>
      <c r="B132" s="39">
        <f t="shared" si="8"/>
        <v>0.9154929577464789</v>
      </c>
      <c r="C132" s="40">
        <v>5000000</v>
      </c>
      <c r="D132" s="34">
        <v>145000</v>
      </c>
      <c r="E132" s="41">
        <f t="shared" si="9"/>
        <v>0.02014778854124878</v>
      </c>
      <c r="F132" s="41">
        <f aca="true" t="shared" si="10" ref="F132:F144">F131+E132</f>
        <v>0.4660487358940579</v>
      </c>
    </row>
    <row r="133" spans="1:6" ht="15">
      <c r="A133" s="34">
        <v>132</v>
      </c>
      <c r="B133" s="39">
        <f t="shared" si="8"/>
        <v>0.9225352112676056</v>
      </c>
      <c r="C133" s="44">
        <v>5700000</v>
      </c>
      <c r="D133" s="34">
        <v>147000</v>
      </c>
      <c r="E133" s="41">
        <f t="shared" si="9"/>
        <v>0.022968478937023612</v>
      </c>
      <c r="F133" s="41">
        <f t="shared" si="10"/>
        <v>0.4890172148310815</v>
      </c>
    </row>
    <row r="134" spans="1:6" ht="15">
      <c r="A134" s="34">
        <v>133</v>
      </c>
      <c r="B134" s="39">
        <f t="shared" si="8"/>
        <v>0.9295774647887324</v>
      </c>
      <c r="C134" s="40">
        <v>6000000</v>
      </c>
      <c r="D134" s="34">
        <v>150000</v>
      </c>
      <c r="E134" s="41">
        <f t="shared" si="9"/>
        <v>0.02417734624949854</v>
      </c>
      <c r="F134" s="41">
        <f t="shared" si="10"/>
        <v>0.51319456108058</v>
      </c>
    </row>
    <row r="135" spans="1:6" ht="15">
      <c r="A135" s="34">
        <v>134</v>
      </c>
      <c r="B135" s="39">
        <f t="shared" si="8"/>
        <v>0.9366197183098591</v>
      </c>
      <c r="C135" s="40">
        <v>6800000</v>
      </c>
      <c r="D135" s="34">
        <v>152669</v>
      </c>
      <c r="E135" s="41">
        <f t="shared" si="9"/>
        <v>0.027400992416098342</v>
      </c>
      <c r="F135" s="41">
        <f t="shared" si="10"/>
        <v>0.5405955534966784</v>
      </c>
    </row>
    <row r="136" spans="1:6" ht="15">
      <c r="A136" s="34">
        <v>135</v>
      </c>
      <c r="B136" s="39">
        <f t="shared" si="8"/>
        <v>0.9436619718309859</v>
      </c>
      <c r="C136" s="40">
        <v>6819369</v>
      </c>
      <c r="D136" s="34">
        <v>155000</v>
      </c>
      <c r="E136" s="41">
        <f t="shared" si="9"/>
        <v>0.027479040919349433</v>
      </c>
      <c r="F136" s="41">
        <f t="shared" si="10"/>
        <v>0.5680745944160278</v>
      </c>
    </row>
    <row r="137" spans="1:6" ht="15">
      <c r="A137" s="34">
        <v>136</v>
      </c>
      <c r="B137" s="39">
        <f t="shared" si="8"/>
        <v>0.9507042253521126</v>
      </c>
      <c r="C137" s="40">
        <v>8300000</v>
      </c>
      <c r="D137" s="34">
        <v>155000</v>
      </c>
      <c r="E137" s="41">
        <f t="shared" si="9"/>
        <v>0.03344532897847298</v>
      </c>
      <c r="F137" s="41">
        <f t="shared" si="10"/>
        <v>0.6015199233945008</v>
      </c>
    </row>
    <row r="138" spans="1:6" ht="15">
      <c r="A138" s="34">
        <v>137</v>
      </c>
      <c r="B138" s="39">
        <f t="shared" si="8"/>
        <v>0.9577464788732394</v>
      </c>
      <c r="C138" s="40">
        <v>9000000</v>
      </c>
      <c r="D138" s="34">
        <v>159000</v>
      </c>
      <c r="E138" s="41">
        <f t="shared" si="9"/>
        <v>0.03626601937424781</v>
      </c>
      <c r="F138" s="41">
        <f t="shared" si="10"/>
        <v>0.6377859427687486</v>
      </c>
    </row>
    <row r="139" spans="1:6" ht="15">
      <c r="A139" s="34">
        <v>138</v>
      </c>
      <c r="B139" s="39">
        <f t="shared" si="8"/>
        <v>0.9647887323943662</v>
      </c>
      <c r="C139" s="40">
        <v>9100000</v>
      </c>
      <c r="D139" s="34">
        <v>162000</v>
      </c>
      <c r="E139" s="41">
        <f t="shared" si="9"/>
        <v>0.03666897514507279</v>
      </c>
      <c r="F139" s="41">
        <f t="shared" si="10"/>
        <v>0.6744549179138214</v>
      </c>
    </row>
    <row r="140" spans="1:6" ht="15">
      <c r="A140" s="34">
        <v>139</v>
      </c>
      <c r="B140" s="39">
        <f t="shared" si="8"/>
        <v>0.971830985915493</v>
      </c>
      <c r="C140" s="40">
        <v>11000000</v>
      </c>
      <c r="D140" s="34">
        <v>166700</v>
      </c>
      <c r="E140" s="41">
        <f t="shared" si="9"/>
        <v>0.044325134790747324</v>
      </c>
      <c r="F140" s="41">
        <f t="shared" si="10"/>
        <v>0.7187800527045687</v>
      </c>
    </row>
    <row r="141" spans="1:6" ht="15">
      <c r="A141" s="34">
        <v>140</v>
      </c>
      <c r="B141" s="39">
        <f t="shared" si="8"/>
        <v>0.9788732394366197</v>
      </c>
      <c r="C141" s="40">
        <v>14000000</v>
      </c>
      <c r="D141" s="34">
        <v>172000</v>
      </c>
      <c r="E141" s="41">
        <f t="shared" si="9"/>
        <v>0.05641380791549659</v>
      </c>
      <c r="F141" s="41">
        <f t="shared" si="10"/>
        <v>0.7751938606200652</v>
      </c>
    </row>
    <row r="142" spans="1:6" ht="15">
      <c r="A142" s="34">
        <v>141</v>
      </c>
      <c r="B142" s="39">
        <f t="shared" si="8"/>
        <v>0.9859154929577465</v>
      </c>
      <c r="C142" s="40">
        <v>14000000</v>
      </c>
      <c r="D142" s="34">
        <v>220000</v>
      </c>
      <c r="E142" s="41">
        <f t="shared" si="9"/>
        <v>0.05641380791549659</v>
      </c>
      <c r="F142" s="41">
        <f t="shared" si="10"/>
        <v>0.8316076685355618</v>
      </c>
    </row>
    <row r="143" spans="1:6" ht="15">
      <c r="A143" s="34">
        <v>142</v>
      </c>
      <c r="B143" s="39">
        <f t="shared" si="8"/>
        <v>0.9929577464788732</v>
      </c>
      <c r="C143" s="40">
        <v>19189284</v>
      </c>
      <c r="D143" s="34">
        <v>221000</v>
      </c>
      <c r="E143" s="41">
        <f t="shared" si="9"/>
        <v>0.07732432725799372</v>
      </c>
      <c r="F143" s="41">
        <f t="shared" si="10"/>
        <v>0.9089319957935555</v>
      </c>
    </row>
    <row r="144" spans="1:6" ht="15">
      <c r="A144" s="34">
        <v>143</v>
      </c>
      <c r="B144" s="39">
        <f t="shared" si="8"/>
        <v>1</v>
      </c>
      <c r="C144" s="40">
        <v>22600000</v>
      </c>
      <c r="D144" s="34">
        <v>250000</v>
      </c>
      <c r="E144" s="41">
        <f t="shared" si="9"/>
        <v>0.0910680042064445</v>
      </c>
      <c r="F144" s="41">
        <f t="shared" si="10"/>
        <v>1</v>
      </c>
    </row>
    <row r="146" ht="15">
      <c r="C146" s="10">
        <f>SUM(C2:C144)</f>
        <v>248166194.01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16.421875" style="0" customWidth="1"/>
    <col min="2" max="2" width="12.421875" style="0" customWidth="1"/>
    <col min="4" max="4" width="11.140625" style="0" customWidth="1"/>
    <col min="7" max="7" width="11.57421875" style="0" customWidth="1"/>
  </cols>
  <sheetData>
    <row r="1" spans="1:9" ht="15">
      <c r="A1" s="31" t="s">
        <v>7</v>
      </c>
      <c r="B1" s="8" t="s">
        <v>2</v>
      </c>
      <c r="C1" s="11" t="s">
        <v>3</v>
      </c>
      <c r="D1" s="8" t="s">
        <v>4</v>
      </c>
      <c r="E1" s="1" t="s">
        <v>5</v>
      </c>
      <c r="F1" s="1" t="s">
        <v>6</v>
      </c>
      <c r="G1" s="32" t="s">
        <v>139</v>
      </c>
      <c r="H1" s="32" t="s">
        <v>172</v>
      </c>
      <c r="I1" s="29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15">
      <c r="A3" s="34" t="s">
        <v>146</v>
      </c>
      <c r="B3" s="34">
        <v>5850172</v>
      </c>
      <c r="C3" s="34">
        <v>92</v>
      </c>
      <c r="D3" s="34">
        <v>788793</v>
      </c>
      <c r="E3" s="34">
        <v>6100</v>
      </c>
      <c r="F3" s="34">
        <v>42432</v>
      </c>
      <c r="G3" s="34">
        <v>794893</v>
      </c>
      <c r="H3" s="34">
        <v>14</v>
      </c>
    </row>
    <row r="4" spans="1:8" ht="15">
      <c r="A4" s="34" t="s">
        <v>142</v>
      </c>
      <c r="B4" s="34">
        <v>8345063</v>
      </c>
      <c r="C4" s="34">
        <v>92</v>
      </c>
      <c r="D4" s="34">
        <v>659300</v>
      </c>
      <c r="E4" s="34">
        <v>29000</v>
      </c>
      <c r="F4" s="34">
        <v>98128</v>
      </c>
      <c r="G4" s="34">
        <v>688300</v>
      </c>
      <c r="H4" s="34">
        <v>9</v>
      </c>
    </row>
    <row r="5" spans="1:8" ht="15">
      <c r="A5" s="34" t="s">
        <v>143</v>
      </c>
      <c r="B5" s="34">
        <v>11822689</v>
      </c>
      <c r="C5" s="34">
        <v>126</v>
      </c>
      <c r="D5" s="34">
        <v>1054860</v>
      </c>
      <c r="E5" s="34">
        <v>3000</v>
      </c>
      <c r="F5" s="34">
        <v>102259</v>
      </c>
      <c r="G5" s="34">
        <v>1057860</v>
      </c>
      <c r="H5" s="34">
        <v>17</v>
      </c>
    </row>
    <row r="6" spans="1:8" ht="15">
      <c r="A6" s="34" t="s">
        <v>141</v>
      </c>
      <c r="B6" s="34">
        <v>149069574.01</v>
      </c>
      <c r="C6" s="34">
        <v>2009.55</v>
      </c>
      <c r="D6" s="34">
        <v>4402652</v>
      </c>
      <c r="E6" s="34">
        <v>121780.05</v>
      </c>
      <c r="F6" s="34">
        <v>452883</v>
      </c>
      <c r="G6" s="34">
        <v>4524432.05</v>
      </c>
      <c r="H6" s="34">
        <v>57</v>
      </c>
    </row>
    <row r="7" spans="1:8" ht="15">
      <c r="A7" s="34" t="s">
        <v>147</v>
      </c>
      <c r="B7" s="34">
        <v>40167019</v>
      </c>
      <c r="C7" s="34">
        <v>404</v>
      </c>
      <c r="D7" s="34">
        <v>2362355</v>
      </c>
      <c r="E7" s="34">
        <v>30821</v>
      </c>
      <c r="F7" s="34">
        <v>189695</v>
      </c>
      <c r="G7" s="34">
        <v>2393176</v>
      </c>
      <c r="H7" s="34">
        <v>34</v>
      </c>
    </row>
    <row r="8" spans="1:8" ht="15">
      <c r="A8" s="34" t="s">
        <v>171</v>
      </c>
      <c r="B8" s="34">
        <v>16611677</v>
      </c>
      <c r="C8" s="34">
        <v>68</v>
      </c>
      <c r="D8" s="34">
        <v>572900</v>
      </c>
      <c r="E8" s="34">
        <v>39000</v>
      </c>
      <c r="F8" s="34">
        <v>123522</v>
      </c>
      <c r="G8" s="34">
        <v>611900</v>
      </c>
      <c r="H8" s="34">
        <v>6</v>
      </c>
    </row>
    <row r="9" spans="1:8" ht="15">
      <c r="A9" s="34" t="s">
        <v>145</v>
      </c>
      <c r="B9" s="34">
        <v>16300000</v>
      </c>
      <c r="C9" s="34">
        <v>225.5</v>
      </c>
      <c r="D9" s="34">
        <v>463660</v>
      </c>
      <c r="E9" s="34">
        <v>10500</v>
      </c>
      <c r="F9" s="34">
        <v>82000</v>
      </c>
      <c r="G9" s="34">
        <v>474160</v>
      </c>
      <c r="H9" s="34">
        <v>6</v>
      </c>
    </row>
    <row r="10" spans="1:8" ht="15">
      <c r="A10" s="34" t="s">
        <v>170</v>
      </c>
      <c r="B10" s="34">
        <v>248166194.01</v>
      </c>
      <c r="C10" s="34">
        <v>3017.05</v>
      </c>
      <c r="D10" s="34">
        <v>10304520</v>
      </c>
      <c r="E10" s="34">
        <v>240201.05</v>
      </c>
      <c r="F10" s="34">
        <v>1090919</v>
      </c>
      <c r="G10" s="34">
        <v>10544721.05</v>
      </c>
      <c r="H10" s="34">
        <f>SUM(H3:H9)</f>
        <v>143</v>
      </c>
    </row>
    <row r="11" spans="1:8" ht="15">
      <c r="A11" s="33"/>
      <c r="B11" s="34"/>
      <c r="C11" s="35"/>
      <c r="D11" s="34"/>
      <c r="E11" s="33"/>
      <c r="F11" s="33"/>
      <c r="G11" s="33"/>
      <c r="H11" s="36"/>
    </row>
    <row r="12" spans="1:8" ht="15">
      <c r="A12" s="33"/>
      <c r="B12" s="34"/>
      <c r="C12" s="35"/>
      <c r="D12" s="34"/>
      <c r="E12" s="33"/>
      <c r="F12" s="33"/>
      <c r="G12" s="33"/>
      <c r="H12" s="36"/>
    </row>
    <row r="13" spans="1:8" ht="15">
      <c r="A13" s="34" t="s">
        <v>146</v>
      </c>
      <c r="B13" s="37">
        <v>0.023573605677186894</v>
      </c>
      <c r="C13" s="37">
        <v>0.03049336272186407</v>
      </c>
      <c r="D13" s="37">
        <v>0.07654825261147535</v>
      </c>
      <c r="E13" s="37">
        <v>0.025395392734544667</v>
      </c>
      <c r="F13" s="37">
        <v>0.038895646697875826</v>
      </c>
      <c r="G13" s="37">
        <v>0.07538302779474663</v>
      </c>
      <c r="H13" s="37">
        <v>0.0979020979020979</v>
      </c>
    </row>
    <row r="14" spans="1:8" ht="15">
      <c r="A14" s="34" t="s">
        <v>142</v>
      </c>
      <c r="B14" s="37">
        <v>0.03362691293747984</v>
      </c>
      <c r="C14" s="37">
        <v>0.03049336272186407</v>
      </c>
      <c r="D14" s="37">
        <v>0.06398163136177133</v>
      </c>
      <c r="E14" s="37">
        <v>0.12073219496750744</v>
      </c>
      <c r="F14" s="37">
        <v>0.08994984962219926</v>
      </c>
      <c r="G14" s="37">
        <v>0.06527436778424783</v>
      </c>
      <c r="H14" s="37">
        <v>0.06293706293706294</v>
      </c>
    </row>
    <row r="15" spans="1:8" ht="15">
      <c r="A15" s="34" t="s">
        <v>143</v>
      </c>
      <c r="B15" s="37">
        <v>0.04764020759218961</v>
      </c>
      <c r="C15" s="37">
        <v>0.041762648945161664</v>
      </c>
      <c r="D15" s="37">
        <v>0.10236866928299426</v>
      </c>
      <c r="E15" s="37">
        <v>0.012489537410431803</v>
      </c>
      <c r="F15" s="37">
        <v>0.09373656522619919</v>
      </c>
      <c r="G15" s="37">
        <v>0.1003212882525707</v>
      </c>
      <c r="H15" s="37">
        <v>0.11888111888111888</v>
      </c>
    </row>
    <row r="16" spans="1:8" ht="15">
      <c r="A16" s="34" t="s">
        <v>141</v>
      </c>
      <c r="B16" s="37">
        <v>0.600684451017503</v>
      </c>
      <c r="C16" s="37">
        <v>0.666064533236108</v>
      </c>
      <c r="D16" s="37">
        <v>0.4272544475628171</v>
      </c>
      <c r="E16" s="37">
        <v>0.5069921634397518</v>
      </c>
      <c r="F16" s="37">
        <v>0.41513897915427267</v>
      </c>
      <c r="G16" s="37">
        <v>0.42907081453804785</v>
      </c>
      <c r="H16" s="37">
        <v>0.3986013986013986</v>
      </c>
    </row>
    <row r="17" spans="1:8" ht="15">
      <c r="A17" s="34" t="s">
        <v>147</v>
      </c>
      <c r="B17" s="37">
        <v>0.16185532102886444</v>
      </c>
      <c r="C17" s="37">
        <v>0.13390563630035962</v>
      </c>
      <c r="D17" s="37">
        <v>0.22925424959144142</v>
      </c>
      <c r="E17" s="37">
        <v>0.12831334417563953</v>
      </c>
      <c r="F17" s="37">
        <v>0.17388550387333981</v>
      </c>
      <c r="G17" s="37">
        <v>0.22695488943256587</v>
      </c>
      <c r="H17" s="37">
        <v>0.23776223776223776</v>
      </c>
    </row>
    <row r="18" spans="1:8" ht="15">
      <c r="A18" s="34" t="s">
        <v>171</v>
      </c>
      <c r="B18" s="37">
        <v>0.06693771110230519</v>
      </c>
      <c r="C18" s="37">
        <v>0.022538572446595184</v>
      </c>
      <c r="D18" s="37">
        <v>0.055596961333473076</v>
      </c>
      <c r="E18" s="37">
        <v>0.16236398633561344</v>
      </c>
      <c r="F18" s="37">
        <v>0.11322747151713372</v>
      </c>
      <c r="G18" s="37">
        <v>0.058029036244633514</v>
      </c>
      <c r="H18" s="37">
        <v>0.04195804195804196</v>
      </c>
    </row>
    <row r="19" spans="1:8" ht="15">
      <c r="A19" s="34" t="s">
        <v>145</v>
      </c>
      <c r="B19" s="37">
        <v>0.06568179064447104</v>
      </c>
      <c r="C19" s="37">
        <v>0.07474188362804726</v>
      </c>
      <c r="D19" s="37">
        <v>0.04499578825602745</v>
      </c>
      <c r="E19" s="37">
        <v>0.04371338093651131</v>
      </c>
      <c r="F19" s="37">
        <v>0.0751659839089795</v>
      </c>
      <c r="G19" s="37">
        <v>0.044966575953187496</v>
      </c>
      <c r="H19" s="37">
        <v>0.04195804195804196</v>
      </c>
    </row>
    <row r="20" spans="1:8" ht="15">
      <c r="A20" s="34" t="s">
        <v>170</v>
      </c>
      <c r="B20" s="37">
        <v>1</v>
      </c>
      <c r="C20" s="37">
        <v>1</v>
      </c>
      <c r="D20" s="37">
        <v>1</v>
      </c>
      <c r="E20" s="37">
        <v>1</v>
      </c>
      <c r="F20" s="37">
        <v>1</v>
      </c>
      <c r="G20" s="37">
        <v>1</v>
      </c>
      <c r="H20" s="3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Layout" workbookViewId="0" topLeftCell="B2">
      <selection activeCell="A1" sqref="A1"/>
    </sheetView>
  </sheetViews>
  <sheetFormatPr defaultColWidth="9.140625" defaultRowHeight="15"/>
  <sheetData/>
  <sheetProtection/>
  <printOptions/>
  <pageMargins left="0.7" right="0.7" top="0.62" bottom="0.75" header="0.3" footer="0.3"/>
  <pageSetup fitToHeight="1" fitToWidth="1" horizontalDpi="600" verticalDpi="600" orientation="landscape" paperSize="5" scale="62" r:id="rId2"/>
  <headerFooter>
    <oddHeader>&amp;C&amp;"-,Bold"&amp;14Alabama Nonprofit Salary Survey
Spring of 2012</oddHeader>
    <oddFooter>&amp;CVantage Associates, Inc.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C27" sqref="AC27"/>
    </sheetView>
  </sheetViews>
  <sheetFormatPr defaultColWidth="9.140625" defaultRowHeight="15"/>
  <sheetData/>
  <sheetProtection/>
  <printOptions/>
  <pageMargins left="0.2" right="0.2" top="1.25" bottom="0.75" header="0.3" footer="0.3"/>
  <pageSetup fitToHeight="1" fitToWidth="1" horizontalDpi="600" verticalDpi="600" orientation="landscape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6" sqref="M4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Sisson</dc:creator>
  <cp:keywords/>
  <dc:description/>
  <cp:lastModifiedBy>Jim</cp:lastModifiedBy>
  <cp:lastPrinted>2012-04-19T14:41:57Z</cp:lastPrinted>
  <dcterms:created xsi:type="dcterms:W3CDTF">2012-04-16T03:37:18Z</dcterms:created>
  <dcterms:modified xsi:type="dcterms:W3CDTF">2012-04-30T14:53:45Z</dcterms:modified>
  <cp:category/>
  <cp:version/>
  <cp:contentType/>
  <cp:contentStatus/>
</cp:coreProperties>
</file>